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105" windowWidth="9405" windowHeight="4350" tabRatio="893"/>
  </bookViews>
  <sheets>
    <sheet name="PAGE 1" sheetId="1" r:id="rId1"/>
    <sheet name="2" sheetId="26" r:id="rId2"/>
    <sheet name="3" sheetId="24" r:id="rId3"/>
    <sheet name="4" sheetId="8" r:id="rId4"/>
    <sheet name="5" sheetId="7" r:id="rId5"/>
    <sheet name="6" sheetId="6" r:id="rId6"/>
    <sheet name="7" sheetId="5" r:id="rId7"/>
    <sheet name="8" sheetId="9" r:id="rId8"/>
    <sheet name="9" sheetId="12" r:id="rId9"/>
    <sheet name="10" sheetId="13" r:id="rId10"/>
    <sheet name="11" sheetId="15" r:id="rId11"/>
    <sheet name="12" sheetId="16" r:id="rId12"/>
    <sheet name="13" sheetId="18" r:id="rId13"/>
    <sheet name="14" sheetId="19" r:id="rId14"/>
    <sheet name="15" sheetId="20" r:id="rId15"/>
    <sheet name="16" sheetId="27" r:id="rId16"/>
  </sheets>
  <definedNames>
    <definedName name="_xlnm.Print_Area" localSheetId="9">'10'!$A$1:$F$53</definedName>
    <definedName name="_xlnm.Print_Area" localSheetId="10">'11'!$A$1:$F$16</definedName>
    <definedName name="_xlnm.Print_Area" localSheetId="11">'12'!$A$1:$F$52</definedName>
    <definedName name="_xlnm.Print_Area" localSheetId="12">'13'!$A$1:$F$15</definedName>
    <definedName name="_xlnm.Print_Area" localSheetId="13">'14'!$A$1:$F$36</definedName>
    <definedName name="_xlnm.Print_Area" localSheetId="14">'15'!$A$1:$F$20</definedName>
    <definedName name="_xlnm.Print_Area" localSheetId="15">'16'!$A$1:$I$42</definedName>
    <definedName name="_xlnm.Print_Area" localSheetId="1">'2'!$A$1:$F$50</definedName>
    <definedName name="_xlnm.Print_Area" localSheetId="2">'3'!$A$1:$F$51</definedName>
    <definedName name="_xlnm.Print_Area" localSheetId="3">'4'!$A$1:$F$47</definedName>
    <definedName name="_xlnm.Print_Area" localSheetId="4">'5'!$A$1:$F$48</definedName>
    <definedName name="_xlnm.Print_Area" localSheetId="5">'6'!$A$1:$F$47</definedName>
    <definedName name="_xlnm.Print_Area" localSheetId="6">'7'!$A$1:$F$47</definedName>
    <definedName name="_xlnm.Print_Area" localSheetId="7">'8'!$A$1:$F$53</definedName>
    <definedName name="_xlnm.Print_Area" localSheetId="8">'9'!$A$1:$F$25</definedName>
    <definedName name="_xlnm.Print_Area" localSheetId="0">'PAGE 1'!$A$1:$F$39</definedName>
  </definedNames>
  <calcPr calcId="145621"/>
</workbook>
</file>

<file path=xl/calcChain.xml><?xml version="1.0" encoding="utf-8"?>
<calcChain xmlns="http://schemas.openxmlformats.org/spreadsheetml/2006/main">
  <c r="C53" i="9" l="1"/>
  <c r="C52" i="9"/>
  <c r="G7" i="27" l="1"/>
  <c r="G16" i="27" l="1"/>
  <c r="G11" i="27"/>
  <c r="H11" i="27" s="1"/>
  <c r="G10" i="27"/>
  <c r="G9" i="27"/>
  <c r="H7" i="27"/>
  <c r="E20" i="26" l="1"/>
  <c r="D20" i="26"/>
  <c r="F34" i="19" l="1"/>
  <c r="F19" i="19"/>
  <c r="F52" i="9" l="1"/>
  <c r="F28" i="8"/>
  <c r="F50" i="24"/>
  <c r="E9" i="20" l="1"/>
  <c r="E11" i="20" l="1"/>
  <c r="D11" i="20"/>
  <c r="E52" i="9" l="1"/>
  <c r="D52" i="9" l="1"/>
  <c r="D51" i="13"/>
  <c r="E51" i="13"/>
  <c r="F51" i="13"/>
  <c r="C51" i="13"/>
  <c r="D18" i="6" l="1"/>
  <c r="E18" i="6"/>
  <c r="F18" i="6"/>
  <c r="C12" i="18" l="1"/>
  <c r="C50" i="24" l="1"/>
  <c r="E34" i="19" l="1"/>
  <c r="D34" i="19"/>
  <c r="C34" i="19"/>
  <c r="E12" i="27"/>
  <c r="C21" i="27"/>
  <c r="D12" i="27"/>
  <c r="E13" i="20" s="1"/>
  <c r="C12" i="27"/>
  <c r="D13" i="20" s="1"/>
  <c r="C17" i="20"/>
  <c r="C15" i="20"/>
  <c r="C11" i="20"/>
  <c r="F11" i="20" s="1"/>
  <c r="C9" i="20"/>
  <c r="E15" i="20"/>
  <c r="E19" i="19"/>
  <c r="D19" i="19"/>
  <c r="C19" i="19"/>
  <c r="E21" i="27"/>
  <c r="D21" i="27"/>
  <c r="E19" i="20" s="1"/>
  <c r="H10" i="27"/>
  <c r="D49" i="16"/>
  <c r="E49" i="16"/>
  <c r="F49" i="16"/>
  <c r="D14" i="15"/>
  <c r="E14" i="15"/>
  <c r="F14" i="15"/>
  <c r="D12" i="18"/>
  <c r="D14" i="18" s="1"/>
  <c r="E12" i="18"/>
  <c r="E14" i="18" s="1"/>
  <c r="F12" i="18"/>
  <c r="F14" i="18" s="1"/>
  <c r="D34" i="13"/>
  <c r="E34" i="13"/>
  <c r="F34" i="13"/>
  <c r="D36" i="9"/>
  <c r="E36" i="9"/>
  <c r="F36" i="9"/>
  <c r="D20" i="12"/>
  <c r="E20" i="12"/>
  <c r="F20" i="12"/>
  <c r="D36" i="5"/>
  <c r="E36" i="5"/>
  <c r="F36" i="5"/>
  <c r="D29" i="6"/>
  <c r="E29" i="6"/>
  <c r="F29" i="6"/>
  <c r="D13" i="6"/>
  <c r="E13" i="6"/>
  <c r="F13" i="6"/>
  <c r="D36" i="7"/>
  <c r="E36" i="7"/>
  <c r="F36" i="7"/>
  <c r="D19" i="7"/>
  <c r="E19" i="7"/>
  <c r="F19" i="7"/>
  <c r="D14" i="7"/>
  <c r="E14" i="7"/>
  <c r="F14" i="7"/>
  <c r="D8" i="7"/>
  <c r="E8" i="7"/>
  <c r="F8" i="7"/>
  <c r="D38" i="8"/>
  <c r="E38" i="8"/>
  <c r="F38" i="8"/>
  <c r="D21" i="8"/>
  <c r="E21" i="8"/>
  <c r="F21" i="8"/>
  <c r="D8" i="8"/>
  <c r="D10" i="8" s="1"/>
  <c r="E8" i="8"/>
  <c r="E10" i="8"/>
  <c r="F8" i="8"/>
  <c r="F10" i="8"/>
  <c r="D36" i="24"/>
  <c r="E36" i="24"/>
  <c r="F36" i="24"/>
  <c r="D29" i="24"/>
  <c r="E29" i="24"/>
  <c r="F29" i="24"/>
  <c r="D12" i="24"/>
  <c r="E12" i="24"/>
  <c r="F12" i="24"/>
  <c r="D8" i="24"/>
  <c r="E8" i="24"/>
  <c r="F8" i="24"/>
  <c r="D36" i="26"/>
  <c r="E36" i="26"/>
  <c r="F36" i="26"/>
  <c r="D31" i="26"/>
  <c r="E31" i="26"/>
  <c r="F31" i="26"/>
  <c r="F20" i="26"/>
  <c r="D12" i="26"/>
  <c r="E12" i="26"/>
  <c r="F12" i="26"/>
  <c r="C36" i="26"/>
  <c r="C36" i="24"/>
  <c r="C38" i="8"/>
  <c r="C36" i="7"/>
  <c r="C36" i="5"/>
  <c r="C47" i="5" s="1"/>
  <c r="C36" i="9"/>
  <c r="C34" i="13"/>
  <c r="C31" i="26"/>
  <c r="C29" i="24"/>
  <c r="C51" i="24" s="1"/>
  <c r="C30" i="8"/>
  <c r="C29" i="6"/>
  <c r="C20" i="26"/>
  <c r="C21" i="8"/>
  <c r="C19" i="7"/>
  <c r="C18" i="6"/>
  <c r="C20" i="12"/>
  <c r="C12" i="26"/>
  <c r="C12" i="24"/>
  <c r="C14" i="7"/>
  <c r="C13" i="6"/>
  <c r="C14" i="15"/>
  <c r="C14" i="18"/>
  <c r="C8" i="24"/>
  <c r="C8" i="8"/>
  <c r="C10" i="8" s="1"/>
  <c r="C8" i="7"/>
  <c r="E16" i="13"/>
  <c r="D16" i="13"/>
  <c r="D15" i="16"/>
  <c r="E50" i="24"/>
  <c r="D27" i="26"/>
  <c r="D23" i="6"/>
  <c r="E23" i="6"/>
  <c r="F23" i="6"/>
  <c r="C16" i="13"/>
  <c r="F16" i="13"/>
  <c r="C44" i="13"/>
  <c r="D44" i="13"/>
  <c r="E44" i="13"/>
  <c r="F44" i="13"/>
  <c r="C15" i="16"/>
  <c r="E15" i="16"/>
  <c r="F15" i="16"/>
  <c r="F43" i="16" s="1"/>
  <c r="C31" i="16"/>
  <c r="D31" i="16"/>
  <c r="E31" i="16"/>
  <c r="F31" i="16"/>
  <c r="C40" i="16"/>
  <c r="D40" i="16"/>
  <c r="E40" i="16"/>
  <c r="F40" i="16"/>
  <c r="C46" i="16"/>
  <c r="D46" i="16"/>
  <c r="E46" i="16"/>
  <c r="F46" i="16"/>
  <c r="C49" i="16"/>
  <c r="C10" i="19"/>
  <c r="D10" i="19"/>
  <c r="E10" i="19"/>
  <c r="F10" i="19"/>
  <c r="C28" i="19"/>
  <c r="D28" i="19"/>
  <c r="E28" i="19"/>
  <c r="F28" i="19"/>
  <c r="D9" i="20"/>
  <c r="D15" i="20"/>
  <c r="D17" i="20"/>
  <c r="E17" i="20"/>
  <c r="H5" i="27"/>
  <c r="H9" i="27"/>
  <c r="B12" i="27"/>
  <c r="C13" i="20" s="1"/>
  <c r="F13" i="20" s="1"/>
  <c r="G14" i="27"/>
  <c r="H14" i="27" s="1"/>
  <c r="H16" i="27"/>
  <c r="H20" i="27"/>
  <c r="H21" i="27" s="1"/>
  <c r="B21" i="27"/>
  <c r="C19" i="20" s="1"/>
  <c r="H26" i="27"/>
  <c r="H27" i="27"/>
  <c r="H28" i="27"/>
  <c r="H29" i="27"/>
  <c r="H32" i="27"/>
  <c r="H33" i="27"/>
  <c r="H34" i="27"/>
  <c r="H35" i="27"/>
  <c r="H38" i="27"/>
  <c r="H39" i="27"/>
  <c r="H40" i="27"/>
  <c r="C27" i="26"/>
  <c r="E27" i="26"/>
  <c r="F27" i="26"/>
  <c r="C44" i="26"/>
  <c r="D44" i="26"/>
  <c r="E44" i="26"/>
  <c r="F44" i="26"/>
  <c r="C50" i="26"/>
  <c r="D50" i="26"/>
  <c r="E50" i="26"/>
  <c r="F50" i="26"/>
  <c r="C16" i="24"/>
  <c r="D16" i="24"/>
  <c r="E16" i="24"/>
  <c r="F16" i="24"/>
  <c r="C22" i="24"/>
  <c r="D22" i="24"/>
  <c r="E22" i="24"/>
  <c r="F22" i="24"/>
  <c r="C43" i="24"/>
  <c r="D43" i="24"/>
  <c r="E43" i="24"/>
  <c r="F43" i="24"/>
  <c r="D50" i="24"/>
  <c r="C17" i="8"/>
  <c r="D17" i="8"/>
  <c r="D23" i="8" s="1"/>
  <c r="E17" i="8"/>
  <c r="E23" i="8" s="1"/>
  <c r="F17" i="8"/>
  <c r="C28" i="8"/>
  <c r="D28" i="8"/>
  <c r="D30" i="8" s="1"/>
  <c r="E28" i="8"/>
  <c r="E30" i="8" s="1"/>
  <c r="F30" i="8"/>
  <c r="C47" i="8"/>
  <c r="D47" i="8"/>
  <c r="E47" i="8"/>
  <c r="F47" i="8"/>
  <c r="C24" i="7"/>
  <c r="C42" i="7" s="1"/>
  <c r="D24" i="7"/>
  <c r="E24" i="7"/>
  <c r="F24" i="7"/>
  <c r="C28" i="7"/>
  <c r="D28" i="7"/>
  <c r="E28" i="7"/>
  <c r="F28" i="7"/>
  <c r="C32" i="7"/>
  <c r="D32" i="7"/>
  <c r="E32" i="7"/>
  <c r="F32" i="7"/>
  <c r="C40" i="7"/>
  <c r="D40" i="7"/>
  <c r="E40" i="7"/>
  <c r="F40" i="7"/>
  <c r="C48" i="7"/>
  <c r="D48" i="7"/>
  <c r="E48" i="7"/>
  <c r="F48" i="7"/>
  <c r="C23" i="6"/>
  <c r="C32" i="6"/>
  <c r="D32" i="6"/>
  <c r="E32" i="6"/>
  <c r="F32" i="6"/>
  <c r="C43" i="6"/>
  <c r="D43" i="6"/>
  <c r="E43" i="6"/>
  <c r="F43" i="6"/>
  <c r="C45" i="5"/>
  <c r="D45" i="5"/>
  <c r="E45" i="5"/>
  <c r="F45" i="5"/>
  <c r="C11" i="9"/>
  <c r="D11" i="9"/>
  <c r="E11" i="9"/>
  <c r="F11" i="9"/>
  <c r="C17" i="9"/>
  <c r="D17" i="9"/>
  <c r="E17" i="9"/>
  <c r="F17" i="9"/>
  <c r="C23" i="9"/>
  <c r="D23" i="9"/>
  <c r="E23" i="9"/>
  <c r="F23" i="9"/>
  <c r="C27" i="9"/>
  <c r="D27" i="9"/>
  <c r="E27" i="9"/>
  <c r="F27" i="9"/>
  <c r="C32" i="9"/>
  <c r="D32" i="9"/>
  <c r="E32" i="9"/>
  <c r="F32" i="9"/>
  <c r="C45" i="9"/>
  <c r="D45" i="9"/>
  <c r="E45" i="9"/>
  <c r="F45" i="9"/>
  <c r="C16" i="12"/>
  <c r="D16" i="12"/>
  <c r="E16" i="12"/>
  <c r="F16" i="12"/>
  <c r="C10" i="1"/>
  <c r="D10" i="1"/>
  <c r="E10" i="1"/>
  <c r="F10" i="1"/>
  <c r="C16" i="1"/>
  <c r="D16" i="1"/>
  <c r="E16" i="1"/>
  <c r="F16" i="1"/>
  <c r="C23" i="1"/>
  <c r="D23" i="1"/>
  <c r="E23" i="1"/>
  <c r="F23" i="1"/>
  <c r="C27" i="1"/>
  <c r="D27" i="1"/>
  <c r="E27" i="1"/>
  <c r="F27" i="1"/>
  <c r="C32" i="1"/>
  <c r="D32" i="1"/>
  <c r="E32" i="1"/>
  <c r="F32" i="1"/>
  <c r="C39" i="1"/>
  <c r="D39" i="1"/>
  <c r="E39" i="1"/>
  <c r="F39" i="1"/>
  <c r="C42" i="27" l="1"/>
  <c r="D19" i="20"/>
  <c r="F47" i="5"/>
  <c r="E51" i="16"/>
  <c r="D51" i="16"/>
  <c r="D43" i="16"/>
  <c r="C51" i="16"/>
  <c r="C43" i="16"/>
  <c r="C45" i="13"/>
  <c r="C24" i="12"/>
  <c r="C47" i="9"/>
  <c r="C24" i="24"/>
  <c r="F51" i="16"/>
  <c r="F45" i="13"/>
  <c r="F53" i="13" s="1"/>
  <c r="F47" i="9"/>
  <c r="F53" i="9" s="1"/>
  <c r="F34" i="6"/>
  <c r="F42" i="7"/>
  <c r="F23" i="8"/>
  <c r="F51" i="24"/>
  <c r="F24" i="24"/>
  <c r="E42" i="27"/>
  <c r="D42" i="27"/>
  <c r="F19" i="20"/>
  <c r="B42" i="27"/>
  <c r="F17" i="20"/>
  <c r="H12" i="27"/>
  <c r="H42" i="27" s="1"/>
  <c r="F15" i="20"/>
  <c r="E45" i="13"/>
  <c r="E43" i="16"/>
  <c r="E47" i="9"/>
  <c r="E53" i="9" s="1"/>
  <c r="D45" i="13"/>
  <c r="D53" i="13" s="1"/>
  <c r="D47" i="9"/>
  <c r="D53" i="9" s="1"/>
  <c r="F24" i="12"/>
  <c r="D24" i="12"/>
  <c r="E20" i="20"/>
  <c r="D20" i="20"/>
  <c r="C20" i="20"/>
  <c r="E53" i="13"/>
  <c r="C53" i="13"/>
  <c r="E24" i="12"/>
  <c r="E47" i="5"/>
  <c r="D47" i="5"/>
  <c r="E34" i="6"/>
  <c r="D34" i="6"/>
  <c r="C34" i="6"/>
  <c r="E42" i="7"/>
  <c r="D42" i="7"/>
  <c r="C23" i="8"/>
  <c r="E51" i="24"/>
  <c r="D51" i="24"/>
  <c r="D24" i="24"/>
  <c r="E24" i="24"/>
  <c r="F47" i="6" l="1"/>
  <c r="C47" i="6"/>
  <c r="F20" i="20"/>
  <c r="D47" i="6"/>
  <c r="E47" i="6"/>
</calcChain>
</file>

<file path=xl/sharedStrings.xml><?xml version="1.0" encoding="utf-8"?>
<sst xmlns="http://schemas.openxmlformats.org/spreadsheetml/2006/main" count="1444" uniqueCount="627">
  <si>
    <t>CODE</t>
  </si>
  <si>
    <t>ACCOUNTS</t>
  </si>
  <si>
    <t>ADOPTED</t>
  </si>
  <si>
    <t xml:space="preserve">TENTATIVE </t>
  </si>
  <si>
    <t>BUDGET</t>
  </si>
  <si>
    <t>NO.</t>
  </si>
  <si>
    <t>TOWN BOARD (COUNCILMEN)</t>
  </si>
  <si>
    <t>PERSONAL SERVICES</t>
  </si>
  <si>
    <t>CONTRACTUAL EXPENSE</t>
  </si>
  <si>
    <t>A1010.0</t>
  </si>
  <si>
    <t>TOTAL</t>
  </si>
  <si>
    <t>JUSTICES</t>
  </si>
  <si>
    <t>EQUIPMENT</t>
  </si>
  <si>
    <t>A1110.0</t>
  </si>
  <si>
    <t>SUPERVISOR</t>
  </si>
  <si>
    <t>A1220.0</t>
  </si>
  <si>
    <t>IND AUDIT &amp; ACCOUNTING</t>
  </si>
  <si>
    <t>A1320.0</t>
  </si>
  <si>
    <t>A1340.0</t>
  </si>
  <si>
    <t>ASSESSORS</t>
  </si>
  <si>
    <t>PERSONAL SERVICES - CLERK</t>
  </si>
  <si>
    <t>A1355.0</t>
  </si>
  <si>
    <t>PERSONAL SERVICES SEC'Y</t>
  </si>
  <si>
    <t xml:space="preserve">                               GENERAL FUND ESTIMATED REVENUES</t>
  </si>
  <si>
    <t xml:space="preserve">                               HIGHWAY APPROPRIATIONS - TOWN WIDE</t>
  </si>
  <si>
    <t xml:space="preserve">                                                </t>
  </si>
  <si>
    <t xml:space="preserve">                                           WATER MAINTENANCE FUND</t>
  </si>
  <si>
    <t xml:space="preserve">                               WATER DISRICT ESTIMATED REVENUES</t>
  </si>
  <si>
    <t xml:space="preserve">                               PENDLETON TOTAL SEWER ESTIMATED REVENUES</t>
  </si>
  <si>
    <t xml:space="preserve">                               PENDLETON TOTAL SEWER IMPROVEMENT </t>
  </si>
  <si>
    <t xml:space="preserve">                               GENERAL FUND APPROPRIATIONS</t>
  </si>
  <si>
    <t xml:space="preserve">                               </t>
  </si>
  <si>
    <t>SUMMARY</t>
  </si>
  <si>
    <t>TOWN CLERK</t>
  </si>
  <si>
    <t>CODIFYING</t>
  </si>
  <si>
    <t>ATTORNEY</t>
  </si>
  <si>
    <t>A1410.0</t>
  </si>
  <si>
    <t>A1420.0</t>
  </si>
  <si>
    <t>ENGINEER</t>
  </si>
  <si>
    <t>A1440.0</t>
  </si>
  <si>
    <t>ELECTIONS</t>
  </si>
  <si>
    <t>A1450.0</t>
  </si>
  <si>
    <t>RECORDS MANAGEMENT</t>
  </si>
  <si>
    <t>RECORDS MNGMNT CONTRACT</t>
  </si>
  <si>
    <t>A1460.0</t>
  </si>
  <si>
    <t>TOWN HALL</t>
  </si>
  <si>
    <t>PERSONAL SERVICE CLEANER</t>
  </si>
  <si>
    <t>A1620.0</t>
  </si>
  <si>
    <t>CENTRAL GARAGE</t>
  </si>
  <si>
    <t>A1640.0</t>
  </si>
  <si>
    <t>CENTRAL STORAGE</t>
  </si>
  <si>
    <t xml:space="preserve">A1660.0 </t>
  </si>
  <si>
    <t>CENTRAL PRINT &amp; MAILING</t>
  </si>
  <si>
    <t>A1670.0</t>
  </si>
  <si>
    <t>SPECIAL ITEMS</t>
  </si>
  <si>
    <t>UNALLOCATED INSURANCE</t>
  </si>
  <si>
    <t>MUNICIPAL ASSOC. DUES</t>
  </si>
  <si>
    <t>CONTINGENT ACCOUNT</t>
  </si>
  <si>
    <t xml:space="preserve">TOTAL GENERAL GOVERNMENT SUPPORT </t>
  </si>
  <si>
    <t>TRAFFIC CONTROL</t>
  </si>
  <si>
    <t>A3310.0</t>
  </si>
  <si>
    <t>CONTROL OF DOGS</t>
  </si>
  <si>
    <t>CONTRACTUAL EXPENSE (SPCA)</t>
  </si>
  <si>
    <t>CONTRACTUAL EXPENSE (DCO)</t>
  </si>
  <si>
    <t>A3510.0</t>
  </si>
  <si>
    <t>ASSESSMENT REVIEW</t>
  </si>
  <si>
    <t>CHAIRMAN</t>
  </si>
  <si>
    <t>A3610.0</t>
  </si>
  <si>
    <t>SAFETY INSPECTION</t>
  </si>
  <si>
    <t>BUILDING INSPECTORS</t>
  </si>
  <si>
    <t>A3620.0</t>
  </si>
  <si>
    <t>TOTAL PUBLIC SAFETY</t>
  </si>
  <si>
    <t>REGISTRAR OF VITAL STATISTIC</t>
  </si>
  <si>
    <t>A4020.0</t>
  </si>
  <si>
    <t>TOTAL HEALTH</t>
  </si>
  <si>
    <t>A5010.0</t>
  </si>
  <si>
    <t>STREET LIGHTING</t>
  </si>
  <si>
    <t>A5182.0</t>
  </si>
  <si>
    <t>TOTAL TRANSPORTATION</t>
  </si>
  <si>
    <t>ECON. OPPORTUNITIES</t>
  </si>
  <si>
    <t>ECON. OPPORT. CONTRACTUAL</t>
  </si>
  <si>
    <t>PARKS</t>
  </si>
  <si>
    <t>A7110.0</t>
  </si>
  <si>
    <t>PERSONAL SERVICE</t>
  </si>
  <si>
    <t>PLAYGROUNDS &amp; REC. CENTERS</t>
  </si>
  <si>
    <t>A7140.0</t>
  </si>
  <si>
    <t>YOUTH PROGRAM</t>
  </si>
  <si>
    <t>A7310.0</t>
  </si>
  <si>
    <t>LIBRARY</t>
  </si>
  <si>
    <t>LOCKPORT PUBLIC LIBRARY</t>
  </si>
  <si>
    <t>NORTH TONAWANDA PUBLIC LIB.</t>
  </si>
  <si>
    <t>A7410.0</t>
  </si>
  <si>
    <t>HISTORIAN</t>
  </si>
  <si>
    <t>A7510.0</t>
  </si>
  <si>
    <t>HISTORICAL PROPERTY</t>
  </si>
  <si>
    <t>A7520.0</t>
  </si>
  <si>
    <t>CELEBRATIONS</t>
  </si>
  <si>
    <t>A7550.0</t>
  </si>
  <si>
    <t>ADULT RECREATON</t>
  </si>
  <si>
    <t>A7620.0</t>
  </si>
  <si>
    <t>OTHER CULTURE &amp; RECREATION</t>
  </si>
  <si>
    <t>A7989.0</t>
  </si>
  <si>
    <t>TOTAL CULTURE AND RECREATION</t>
  </si>
  <si>
    <t>ZONING BOARD OF APPEALS</t>
  </si>
  <si>
    <t>A8010.0</t>
  </si>
  <si>
    <t>PLANNING BOARD</t>
  </si>
  <si>
    <t>ADMINISTRATIVE ASSISTANT</t>
  </si>
  <si>
    <t>REC. SECRETARY</t>
  </si>
  <si>
    <t>A8020.0</t>
  </si>
  <si>
    <t>CONSERVATION BOARD</t>
  </si>
  <si>
    <t>A8090.0</t>
  </si>
  <si>
    <t>DRAINAGE</t>
  </si>
  <si>
    <t>A8540.0</t>
  </si>
  <si>
    <t>CEMETERIES</t>
  </si>
  <si>
    <t>A8810.0</t>
  </si>
  <si>
    <t>TOTAL HOME &amp; COMMUNITY SERVICES</t>
  </si>
  <si>
    <t>UNEMPLOYMENT</t>
  </si>
  <si>
    <t>MEDICAL INSURANCE</t>
  </si>
  <si>
    <t>DISABILITY INSURANCE</t>
  </si>
  <si>
    <t>WORKER'S COMP.</t>
  </si>
  <si>
    <t>STATE RETIREMENT</t>
  </si>
  <si>
    <t xml:space="preserve">TOTAL  </t>
  </si>
  <si>
    <t>TOTAL GENERAL FUND APPROPRIATIONS</t>
  </si>
  <si>
    <t>OTHER TAX ITEMS</t>
  </si>
  <si>
    <t>PROPERTY TAXES</t>
  </si>
  <si>
    <t>NON-PROPERTY TAX</t>
  </si>
  <si>
    <t>DISTRIBUTION BY COUNTY</t>
  </si>
  <si>
    <t>DEPARTMENTAL INCOME</t>
  </si>
  <si>
    <t>CLERK FEES</t>
  </si>
  <si>
    <t>ZONING FEES</t>
  </si>
  <si>
    <t>PLANNING BOARD FEES</t>
  </si>
  <si>
    <t>USE OF MONEY &amp; PROPERTY</t>
  </si>
  <si>
    <t>RENTAL OF REAL PROPERTY</t>
  </si>
  <si>
    <t>LICENSES &amp; PERMITS</t>
  </si>
  <si>
    <t>GAMES OF CHANCE</t>
  </si>
  <si>
    <t>DOG LICENSES</t>
  </si>
  <si>
    <t>BUILDING PERMITS</t>
  </si>
  <si>
    <t>BUSINESS PERMITS</t>
  </si>
  <si>
    <t>FINES &amp; FORFEITURES</t>
  </si>
  <si>
    <t>FINES &amp; FORFEITURES BAIL</t>
  </si>
  <si>
    <t>MISCELLANEOUS</t>
  </si>
  <si>
    <t>OTHER UNCLASSIFIED REFUNDS</t>
  </si>
  <si>
    <t>GENERAL FUND</t>
  </si>
  <si>
    <t>INTERFUND REVENUES</t>
  </si>
  <si>
    <t>A3001</t>
  </si>
  <si>
    <t>A3005</t>
  </si>
  <si>
    <t>A3040</t>
  </si>
  <si>
    <t>A3820</t>
  </si>
  <si>
    <t>A3889</t>
  </si>
  <si>
    <t>MORTGAGE TAX</t>
  </si>
  <si>
    <t>YOUTH PROGRAMS</t>
  </si>
  <si>
    <t>A5000</t>
  </si>
  <si>
    <t>GENERAL REPAIRS</t>
  </si>
  <si>
    <t>PROFESSIONAL FEES</t>
  </si>
  <si>
    <t>CONTINGENCY</t>
  </si>
  <si>
    <t>BRIDGES</t>
  </si>
  <si>
    <t>MACHINERY</t>
  </si>
  <si>
    <t>MISC. (BRUSH &amp; WEEDS)</t>
  </si>
  <si>
    <t>SNOW REMOVAL (TOWN)</t>
  </si>
  <si>
    <t>TOWN PARKS</t>
  </si>
  <si>
    <t>EMPLOYEE BENEFITS</t>
  </si>
  <si>
    <t>HOSPITAL &amp; MEDICAL</t>
  </si>
  <si>
    <t>HIGHWAY TAX</t>
  </si>
  <si>
    <t>DIST BY COUNTY</t>
  </si>
  <si>
    <t>INTEREST &amp; EARNINGS</t>
  </si>
  <si>
    <t>CONSOLIDATED HIGHWAY</t>
  </si>
  <si>
    <t>TOTAL ESTIMATED REVENUES</t>
  </si>
  <si>
    <t>MACHINERY ITEM 3</t>
  </si>
  <si>
    <t>SERVICES OTHER GOVERNMENT</t>
  </si>
  <si>
    <t>TOTAL REVENUES</t>
  </si>
  <si>
    <t>ALL HIGHWAY FUNDS</t>
  </si>
  <si>
    <t>ADMINISTRATION</t>
  </si>
  <si>
    <t>SUPERVISION</t>
  </si>
  <si>
    <t>OFFICE EXPENSE</t>
  </si>
  <si>
    <t>TRAVEL EXPENSE</t>
  </si>
  <si>
    <t>RENTAL</t>
  </si>
  <si>
    <t>PAGER &amp; ANSWER SERVICE</t>
  </si>
  <si>
    <t>SOURCE SUPPLY</t>
  </si>
  <si>
    <t>WATER PURCHASES</t>
  </si>
  <si>
    <t>TRANSPORTATION &amp; DISTRIBUTION</t>
  </si>
  <si>
    <t>TRUCK EXPENSE</t>
  </si>
  <si>
    <t>POWER &amp; PUMPS</t>
  </si>
  <si>
    <t>METERS</t>
  </si>
  <si>
    <t>DISTRIBUTION SUPPLIES</t>
  </si>
  <si>
    <t>TANK REPAIRS</t>
  </si>
  <si>
    <t>EQUIPMENT RENTAL</t>
  </si>
  <si>
    <t>NEW WATER LINES</t>
  </si>
  <si>
    <t>WORKER'S COMP</t>
  </si>
  <si>
    <t>TOTAL WATER MAINTENANCE</t>
  </si>
  <si>
    <t>METER CONNECTION CHARGE</t>
  </si>
  <si>
    <t>INT. &amp; PENALTIES, WATER RENT</t>
  </si>
  <si>
    <t>TOWER RENTAL</t>
  </si>
  <si>
    <t>TOTAL WATER DISTRICT ESTIMATED</t>
  </si>
  <si>
    <t>REVENUES</t>
  </si>
  <si>
    <t>OFFICE EQUIPMENT</t>
  </si>
  <si>
    <t>TRAINING EXPENSE</t>
  </si>
  <si>
    <t>SEWAGE COLLECTING SYSTEM</t>
  </si>
  <si>
    <t>OPERATING EQUIPMENT</t>
  </si>
  <si>
    <t>TRUCK EQUIPMENT</t>
  </si>
  <si>
    <t>SUPPLIES</t>
  </si>
  <si>
    <t>TOOLS</t>
  </si>
  <si>
    <t>PAGER &amp; ANSWER SERVICES</t>
  </si>
  <si>
    <t>UTILITIES PUMP STATION</t>
  </si>
  <si>
    <t>COMPENSATION INSURANCE</t>
  </si>
  <si>
    <t>SERIAL BOND</t>
  </si>
  <si>
    <t>TOTAL SEWER DISTRICT APPROPRIATIONS</t>
  </si>
  <si>
    <t>SEWER RENTS</t>
  </si>
  <si>
    <t>INTEREST &amp; PENALTIES SEWER</t>
  </si>
  <si>
    <t>REFUSE AND GARBAGE DISTRICT</t>
  </si>
  <si>
    <t>REFUSE AND GARBAGE</t>
  </si>
  <si>
    <t xml:space="preserve">TOTAL </t>
  </si>
  <si>
    <t>WENDELVILLE-PENDLETON FIRE PROTECTION DISTRICT</t>
  </si>
  <si>
    <t>FIRE PROTECTION DISTRICT</t>
  </si>
  <si>
    <t>SF-1</t>
  </si>
  <si>
    <t>WORKER'S COMPENSATION</t>
  </si>
  <si>
    <t>FIREMAN'S PENSION</t>
  </si>
  <si>
    <t>APPROPRAITIONS</t>
  </si>
  <si>
    <t>AND PROVISIONS</t>
  </si>
  <si>
    <t>LESS UNEXPEND</t>
  </si>
  <si>
    <t>BALANCE</t>
  </si>
  <si>
    <t>BY TAX</t>
  </si>
  <si>
    <t>A</t>
  </si>
  <si>
    <t>GENERAL</t>
  </si>
  <si>
    <t>DA</t>
  </si>
  <si>
    <t>HIGHWAY</t>
  </si>
  <si>
    <t>WATER DISTRICT</t>
  </si>
  <si>
    <t>FIRE PROTECTION</t>
  </si>
  <si>
    <t>REFUSE</t>
  </si>
  <si>
    <t>TTL SEWER DISTRICT</t>
  </si>
  <si>
    <t>TOTALS</t>
  </si>
  <si>
    <t>NON-USER PARCEL</t>
  </si>
  <si>
    <t>FUND</t>
  </si>
  <si>
    <t>TAX</t>
  </si>
  <si>
    <t>APPROPR.</t>
  </si>
  <si>
    <t>ESTIMATED</t>
  </si>
  <si>
    <t>UNEXPEND</t>
  </si>
  <si>
    <t>RATE</t>
  </si>
  <si>
    <t>RAISED</t>
  </si>
  <si>
    <t>% OF</t>
  </si>
  <si>
    <t>CAP# 1</t>
  </si>
  <si>
    <t>CAP# 2</t>
  </si>
  <si>
    <t>SEWER</t>
  </si>
  <si>
    <t>O &amp; M</t>
  </si>
  <si>
    <t>SEWER DIST. CAP.</t>
  </si>
  <si>
    <t>SEWER #1</t>
  </si>
  <si>
    <t>GPU</t>
  </si>
  <si>
    <t>CAP 0-200</t>
  </si>
  <si>
    <t>CAP200+</t>
  </si>
  <si>
    <t>ENG.USER/PARCEL</t>
  </si>
  <si>
    <t>SEWER #2</t>
  </si>
  <si>
    <t>ENG. PARCEL</t>
  </si>
  <si>
    <t>CAP 200+</t>
  </si>
  <si>
    <t>SEWER #3</t>
  </si>
  <si>
    <t>ENG.</t>
  </si>
  <si>
    <t>TOTAL SEWER DEPARTMENT REVENUE</t>
  </si>
  <si>
    <t>LITIGATIONS ($100/HR)</t>
  </si>
  <si>
    <t>CONTRACTUAL EXPENSE- (ATT)</t>
  </si>
  <si>
    <t>CONTRACTUAL EXPENSE- (PRO)</t>
  </si>
  <si>
    <t>RETIREMENT</t>
  </si>
  <si>
    <t>METERED SALES</t>
  </si>
  <si>
    <t>OFFICE SUPPLIES</t>
  </si>
  <si>
    <t>SUPERINTENDENT OF HIGHWAY</t>
  </si>
  <si>
    <t xml:space="preserve">LESS EST. </t>
  </si>
  <si>
    <t>CHANGE</t>
  </si>
  <si>
    <t>UNMETERED WATER SALES</t>
  </si>
  <si>
    <t>SR</t>
  </si>
  <si>
    <t>SF</t>
  </si>
  <si>
    <t>TOTAL ECON. OPPORTUNITIES</t>
  </si>
  <si>
    <t>TOTAL ESTIMATED REVENUES FROM LOCAL SOURCES</t>
  </si>
  <si>
    <t>ADMINISTRATIVE</t>
  </si>
  <si>
    <t>PROFESSIONAL FEE, CONTRAC.</t>
  </si>
  <si>
    <t>A1710.0</t>
  </si>
  <si>
    <t>A7320.0</t>
  </si>
  <si>
    <t>PRELIMINARY</t>
  </si>
  <si>
    <t>HIGHWAY ESTIMATED REVENUES</t>
  </si>
  <si>
    <t>BUSINESS DEVELOPMENT COMM</t>
  </si>
  <si>
    <t xml:space="preserve">ADOPTED </t>
  </si>
  <si>
    <t>PUMP STATION MAINTENANCE</t>
  </si>
  <si>
    <t>JOINT YOUTH PROGRAM</t>
  </si>
  <si>
    <t xml:space="preserve">PAYMENTS IN LIEU OF TAXES </t>
  </si>
  <si>
    <t>INT. &amp; PENALTY FROM TAX BILL</t>
  </si>
  <si>
    <t>SALE OF SCRAP METAL</t>
  </si>
  <si>
    <t>TENNIS</t>
  </si>
  <si>
    <t>CONTRACTUAL EXPENSE TENNIS</t>
  </si>
  <si>
    <t>WENDELVILLE-PENDLETON FIRE PROTECTION DISTRICT REVENUES</t>
  </si>
  <si>
    <t>CONTRACTUAL STORM WATER</t>
  </si>
  <si>
    <t>SOCIAL SECURITY/MEDICARE</t>
  </si>
  <si>
    <t>FIRST AID - NO LOST TIME</t>
  </si>
  <si>
    <t>FUEL</t>
  </si>
  <si>
    <t>WATER SAMPLING</t>
  </si>
  <si>
    <t>INTEREST &amp; PEN FROM TAX BILL</t>
  </si>
  <si>
    <t>REFUSE &amp; GARBAGE CHARGE</t>
  </si>
  <si>
    <t>RECREATION CAP PROJECT</t>
  </si>
  <si>
    <t>TRANSFER BLD TO LAND IMPRO</t>
  </si>
  <si>
    <t xml:space="preserve">AMT TO BE </t>
  </si>
  <si>
    <t>RAISED BY TAX</t>
  </si>
  <si>
    <t>Budgetary Provisions for Other Uses</t>
  </si>
  <si>
    <t>Multi-Year Capital Plans</t>
  </si>
  <si>
    <t>CONTRACT. EXP. PABA</t>
  </si>
  <si>
    <t>CONTRACT. EXPENSE BASEBALL</t>
  </si>
  <si>
    <t>TAX MAPS &amp; ASSMT. ORPS</t>
  </si>
  <si>
    <t>Misc. Curb Cuts</t>
  </si>
  <si>
    <t>SEWER TAPIN FEES meter connect</t>
  </si>
  <si>
    <t>Secretarial Assistance</t>
  </si>
  <si>
    <t>A8010.4100</t>
  </si>
  <si>
    <t>SW</t>
  </si>
  <si>
    <t>SS</t>
  </si>
  <si>
    <t>Pers.Svcs. work done at Town Hall</t>
  </si>
  <si>
    <t>A1010.0100</t>
  </si>
  <si>
    <t>A1010.0400</t>
  </si>
  <si>
    <t>A1110.0100</t>
  </si>
  <si>
    <t>A1110.0110</t>
  </si>
  <si>
    <t>A1110.0400</t>
  </si>
  <si>
    <t>A1220.0100</t>
  </si>
  <si>
    <t>A1220.0110</t>
  </si>
  <si>
    <t>A1220.0200</t>
  </si>
  <si>
    <t>A1220.0400</t>
  </si>
  <si>
    <t>A1320.0400</t>
  </si>
  <si>
    <t>A1340.0100</t>
  </si>
  <si>
    <t>A1340.0400</t>
  </si>
  <si>
    <t>A1355.0100</t>
  </si>
  <si>
    <t>A1355.0110</t>
  </si>
  <si>
    <t>A1355.0200</t>
  </si>
  <si>
    <t>A1355.0400</t>
  </si>
  <si>
    <t>A8020.0100</t>
  </si>
  <si>
    <t>A8020.0110</t>
  </si>
  <si>
    <t>A8020.0120</t>
  </si>
  <si>
    <t>A8020.0200</t>
  </si>
  <si>
    <t>A8020.0400</t>
  </si>
  <si>
    <t>A8090.0100</t>
  </si>
  <si>
    <t>A8020.4100</t>
  </si>
  <si>
    <t>A8090.0400</t>
  </si>
  <si>
    <t>A1989.0400</t>
  </si>
  <si>
    <t>A8540.0100</t>
  </si>
  <si>
    <t>A8540.0410</t>
  </si>
  <si>
    <t>A8540.0400</t>
  </si>
  <si>
    <t>A8810.0400</t>
  </si>
  <si>
    <t>A9050.0800</t>
  </si>
  <si>
    <t>A9010.0800</t>
  </si>
  <si>
    <t>A9030.0800</t>
  </si>
  <si>
    <t>A9040.0800</t>
  </si>
  <si>
    <t>A9040.0810</t>
  </si>
  <si>
    <t>A9055.0800</t>
  </si>
  <si>
    <t>A9060.0800</t>
  </si>
  <si>
    <t>A8010.0400</t>
  </si>
  <si>
    <t>A8010.0100</t>
  </si>
  <si>
    <t>A7989.0410</t>
  </si>
  <si>
    <t>A7620.0400</t>
  </si>
  <si>
    <t>A7550.0400</t>
  </si>
  <si>
    <t>A7520.0400</t>
  </si>
  <si>
    <t>A7320.0410</t>
  </si>
  <si>
    <t>A7320.0400</t>
  </si>
  <si>
    <t>A7510.0400</t>
  </si>
  <si>
    <t>A7510.0100</t>
  </si>
  <si>
    <t>A7410.0400</t>
  </si>
  <si>
    <t>A7310.0400</t>
  </si>
  <si>
    <t>A7310.0100</t>
  </si>
  <si>
    <t>A1410.0100</t>
  </si>
  <si>
    <t>A1410.0120</t>
  </si>
  <si>
    <t>A1410.0200</t>
  </si>
  <si>
    <t>A1410.0400</t>
  </si>
  <si>
    <t>A1410.0500</t>
  </si>
  <si>
    <t>A1420.0400</t>
  </si>
  <si>
    <t>A1420.0410</t>
  </si>
  <si>
    <t>A1420.0420</t>
  </si>
  <si>
    <t>A1440.0400</t>
  </si>
  <si>
    <t>A1450.0400</t>
  </si>
  <si>
    <t>A1460.0100</t>
  </si>
  <si>
    <t>A1460.0400</t>
  </si>
  <si>
    <t>A1620.0100</t>
  </si>
  <si>
    <t>A1620.0110</t>
  </si>
  <si>
    <t>A1620.0120</t>
  </si>
  <si>
    <t>A1620.0200</t>
  </si>
  <si>
    <t>A1620.0400</t>
  </si>
  <si>
    <t>A1640.0100</t>
  </si>
  <si>
    <t>A1640.0400</t>
  </si>
  <si>
    <t>A1660.0400</t>
  </si>
  <si>
    <t>A1670.0400</t>
  </si>
  <si>
    <t>A1710.0410</t>
  </si>
  <si>
    <t>A1910.0400</t>
  </si>
  <si>
    <t>A1920.0400</t>
  </si>
  <si>
    <t>A1990.0400</t>
  </si>
  <si>
    <t>A3310.0400</t>
  </si>
  <si>
    <t>A3510.0100</t>
  </si>
  <si>
    <t>A3510.0200</t>
  </si>
  <si>
    <t>A3510.0400</t>
  </si>
  <si>
    <t>A3510.0410</t>
  </si>
  <si>
    <t>A3610.0100</t>
  </si>
  <si>
    <t>A3610.0400</t>
  </si>
  <si>
    <t>A3620.0100</t>
  </si>
  <si>
    <t>A3620.0150</t>
  </si>
  <si>
    <t>A3620.0200</t>
  </si>
  <si>
    <t>A3620.0400</t>
  </si>
  <si>
    <t>A4020.0100</t>
  </si>
  <si>
    <t>A5010.0100</t>
  </si>
  <si>
    <t>A5010.0110</t>
  </si>
  <si>
    <t>A5010.0400</t>
  </si>
  <si>
    <t>A5182.0400</t>
  </si>
  <si>
    <t>A6326.0400</t>
  </si>
  <si>
    <t>A7110.0100</t>
  </si>
  <si>
    <t>A7110.0200</t>
  </si>
  <si>
    <t>A7110.0400</t>
  </si>
  <si>
    <t>A7140.0100</t>
  </si>
  <si>
    <t>A7140.0400</t>
  </si>
  <si>
    <t>A7197.0200</t>
  </si>
  <si>
    <t>A5031.0200</t>
  </si>
  <si>
    <t>DA5110.0100</t>
  </si>
  <si>
    <t>DA5110.0440</t>
  </si>
  <si>
    <t>DA5110.0450</t>
  </si>
  <si>
    <t>DA5110.0420</t>
  </si>
  <si>
    <t>DA1990.0400</t>
  </si>
  <si>
    <t>DA5120.0400</t>
  </si>
  <si>
    <t>DA5130.0100</t>
  </si>
  <si>
    <t>DA5130.0200</t>
  </si>
  <si>
    <t>DA5130.0400</t>
  </si>
  <si>
    <t>DA5140.0100</t>
  </si>
  <si>
    <t>DA5142.0100</t>
  </si>
  <si>
    <t>DA5142.0400</t>
  </si>
  <si>
    <t>DA5148.0100</t>
  </si>
  <si>
    <t>DA9010.0800</t>
  </si>
  <si>
    <t>DA9030.0800</t>
  </si>
  <si>
    <t>DA9040.0800</t>
  </si>
  <si>
    <t>DA9040.0810</t>
  </si>
  <si>
    <t>DA9055.0800</t>
  </si>
  <si>
    <t>DA9060.0800</t>
  </si>
  <si>
    <t>DA.0000.0962</t>
  </si>
  <si>
    <t>Equipment RENTAL</t>
  </si>
  <si>
    <t>A2115.0400</t>
  </si>
  <si>
    <t>Enginering Fees</t>
  </si>
  <si>
    <t>FIXED ASSETS</t>
  </si>
  <si>
    <t xml:space="preserve"> </t>
  </si>
  <si>
    <t>DA5110.0400</t>
  </si>
  <si>
    <t>SW..0962</t>
  </si>
  <si>
    <t>SS.0000.0962</t>
  </si>
  <si>
    <t>A..0962</t>
  </si>
  <si>
    <t>Budgetary Provision Capital</t>
  </si>
  <si>
    <t>A..1028</t>
  </si>
  <si>
    <t>SPECIAL ASSESSMENT</t>
  </si>
  <si>
    <t>A..1120</t>
  </si>
  <si>
    <t>A..1170</t>
  </si>
  <si>
    <t>A..1255</t>
  </si>
  <si>
    <t>A..2110</t>
  </si>
  <si>
    <t>A..2115</t>
  </si>
  <si>
    <t>A..2401</t>
  </si>
  <si>
    <t>A..2350.0200</t>
  </si>
  <si>
    <t>A..2410</t>
  </si>
  <si>
    <t>A..2530</t>
  </si>
  <si>
    <t>A..2544</t>
  </si>
  <si>
    <t>A..2555</t>
  </si>
  <si>
    <t>A..2590</t>
  </si>
  <si>
    <t>A..2610</t>
  </si>
  <si>
    <t>A..2770</t>
  </si>
  <si>
    <t>A..2801</t>
  </si>
  <si>
    <t>PUBLIC HEARINGS</t>
  </si>
  <si>
    <t>PUBLIC HEARINGS ETC.</t>
  </si>
  <si>
    <t>TOTAL OTHER REVENUES</t>
  </si>
  <si>
    <t>OTHER ESTIMATED REVENUES</t>
  </si>
  <si>
    <t>INTEREST SERIAL BOND</t>
  </si>
  <si>
    <t xml:space="preserve">DEBT SERVICE  </t>
  </si>
  <si>
    <t>DA5120.0100</t>
  </si>
  <si>
    <t>A7180.0100</t>
  </si>
  <si>
    <t>Bike Paths</t>
  </si>
  <si>
    <t>A7180.0400</t>
  </si>
  <si>
    <t>CABLE - 1pymnt.</t>
  </si>
  <si>
    <t>PER CAPITA -  AIM</t>
  </si>
  <si>
    <t>A3610.0200</t>
  </si>
  <si>
    <t>Fixed Assets</t>
  </si>
  <si>
    <r>
      <t>HIGHWAY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DA..1001</t>
    </r>
  </si>
  <si>
    <r>
      <t xml:space="preserve">WATER </t>
    </r>
    <r>
      <rPr>
        <b/>
        <sz val="8"/>
        <rFont val="Arial"/>
        <family val="2"/>
      </rPr>
      <t>SW..1001</t>
    </r>
  </si>
  <si>
    <r>
      <t xml:space="preserve">FIRE </t>
    </r>
    <r>
      <rPr>
        <b/>
        <sz val="8"/>
        <rFont val="Arial"/>
        <family val="2"/>
      </rPr>
      <t>SF..1001</t>
    </r>
  </si>
  <si>
    <r>
      <t xml:space="preserve">REFUSE </t>
    </r>
    <r>
      <rPr>
        <b/>
        <sz val="8"/>
        <rFont val="Arial"/>
        <family val="2"/>
      </rPr>
      <t>SR..1001</t>
    </r>
  </si>
  <si>
    <r>
      <t xml:space="preserve">CAPITAL  </t>
    </r>
    <r>
      <rPr>
        <b/>
        <sz val="8"/>
        <rFont val="Arial"/>
        <family val="2"/>
      </rPr>
      <t>SS..1001</t>
    </r>
  </si>
  <si>
    <t>Bridges</t>
  </si>
  <si>
    <t>A7140.0200</t>
  </si>
  <si>
    <t>NINE MILE UTILITY</t>
  </si>
  <si>
    <t>DA..2300</t>
  </si>
  <si>
    <t>A..2099</t>
  </si>
  <si>
    <t>SR..1090</t>
  </si>
  <si>
    <t>SR..2130</t>
  </si>
  <si>
    <t>SR..2401</t>
  </si>
  <si>
    <t>SS..1090</t>
  </si>
  <si>
    <t>SS..2120</t>
  </si>
  <si>
    <t>SS..2128</t>
  </si>
  <si>
    <t>SS..2144</t>
  </si>
  <si>
    <t>SW..1090</t>
  </si>
  <si>
    <t>SW..2140</t>
  </si>
  <si>
    <t>SW..2142</t>
  </si>
  <si>
    <t>SW..2144</t>
  </si>
  <si>
    <t>SW..2148</t>
  </si>
  <si>
    <t>SW..2414</t>
  </si>
  <si>
    <t>SW..2650</t>
  </si>
  <si>
    <t>SF.0000.1001</t>
  </si>
  <si>
    <t>Real Property Tax pg. 16</t>
  </si>
  <si>
    <t>Tire &amp; Recycling expenses</t>
  </si>
  <si>
    <t>SS..1001</t>
  </si>
  <si>
    <t>Real Property Tax - pg. 16</t>
  </si>
  <si>
    <t>SW..1001</t>
  </si>
  <si>
    <t>Real Property taxes  pg. 16</t>
  </si>
  <si>
    <t>FEMA Flood Plain Protest</t>
  </si>
  <si>
    <t>Farmers' Market</t>
  </si>
  <si>
    <t>TOTAL operating cost</t>
  </si>
  <si>
    <t>A1989.0410</t>
  </si>
  <si>
    <t>A1440.0413</t>
  </si>
  <si>
    <t>Miscellaneous Revenue</t>
  </si>
  <si>
    <t>SW..2770</t>
  </si>
  <si>
    <t>Contractural-lawn cutting</t>
  </si>
  <si>
    <t>Tank Reserve(kvs 9950.0900)</t>
  </si>
  <si>
    <t>Equipment Reserve(kvs 9950.0910)</t>
  </si>
  <si>
    <t>DA..1090</t>
  </si>
  <si>
    <t>DA..1001</t>
  </si>
  <si>
    <t>DA..1081</t>
  </si>
  <si>
    <t>DA..1120</t>
  </si>
  <si>
    <t>DA..2401</t>
  </si>
  <si>
    <t>DA..2770</t>
  </si>
  <si>
    <t>DA..3501</t>
  </si>
  <si>
    <t>Int. &amp; Penalties on Real Prop. Tax</t>
  </si>
  <si>
    <t>Adopted</t>
  </si>
  <si>
    <t>(kvs 9950.0900)</t>
  </si>
  <si>
    <t>SS.1990.0400</t>
  </si>
  <si>
    <t>SS.8110.0100</t>
  </si>
  <si>
    <t>SS.8110.0110</t>
  </si>
  <si>
    <t>SS.8110.0200</t>
  </si>
  <si>
    <t>SS.8110.0410</t>
  </si>
  <si>
    <t>SS.8110.0440</t>
  </si>
  <si>
    <t>SS.8110.0450</t>
  </si>
  <si>
    <t>SS.8110.0460</t>
  </si>
  <si>
    <t>SS.8120.0100</t>
  </si>
  <si>
    <t>SS.8120.0200</t>
  </si>
  <si>
    <t>SS.8120.0210</t>
  </si>
  <si>
    <t>SS.8120.0410</t>
  </si>
  <si>
    <t>SS.8120.0420</t>
  </si>
  <si>
    <t>SS.8120.0430</t>
  </si>
  <si>
    <t>SS.8120.0440</t>
  </si>
  <si>
    <t>SS.8120.0450</t>
  </si>
  <si>
    <t>SS.8120.0460</t>
  </si>
  <si>
    <t>SS.8120.0481</t>
  </si>
  <si>
    <t>SS.9010.0800</t>
  </si>
  <si>
    <t>SS.9030.0800</t>
  </si>
  <si>
    <t>SS.9040.0800</t>
  </si>
  <si>
    <t>SS.9040.0810</t>
  </si>
  <si>
    <t>SS.9055.0800</t>
  </si>
  <si>
    <t>SS.9060.0800</t>
  </si>
  <si>
    <t>SS.9710.0600</t>
  </si>
  <si>
    <t>SS.9710.0700</t>
  </si>
  <si>
    <t>SR.8160.0400</t>
  </si>
  <si>
    <t>SR.8160.0400.1000</t>
  </si>
  <si>
    <t>SF.9040.0800</t>
  </si>
  <si>
    <t>SF.9040.0810</t>
  </si>
  <si>
    <t>SF.9010.0800</t>
  </si>
  <si>
    <t>SF.3410.0400</t>
  </si>
  <si>
    <t>SW.1990.0400</t>
  </si>
  <si>
    <t>SW.8310.0100</t>
  </si>
  <si>
    <t>SW.8310.0110</t>
  </si>
  <si>
    <t>SW.8310.0200</t>
  </si>
  <si>
    <t>SW.8310.0410</t>
  </si>
  <si>
    <t>SW.8310.0420</t>
  </si>
  <si>
    <t>SW.8310.0430</t>
  </si>
  <si>
    <t>SW.8310.0440</t>
  </si>
  <si>
    <t>SW.8310.0460</t>
  </si>
  <si>
    <t>SW.8320.0400</t>
  </si>
  <si>
    <t>SW.8340.0100</t>
  </si>
  <si>
    <t>SW.8340.0410</t>
  </si>
  <si>
    <t>SW.8340.0420</t>
  </si>
  <si>
    <t>SW.8340.0430</t>
  </si>
  <si>
    <t>SW.8340.0440</t>
  </si>
  <si>
    <t>SW.8340.0450</t>
  </si>
  <si>
    <t>SW.8340.0460</t>
  </si>
  <si>
    <t>SW.8340.0470</t>
  </si>
  <si>
    <t>SW.8340.0482</t>
  </si>
  <si>
    <t>SW.8340.0490</t>
  </si>
  <si>
    <t>SW.8389.0400</t>
  </si>
  <si>
    <t>SW.8664.0400</t>
  </si>
  <si>
    <t>SW.9010.0800</t>
  </si>
  <si>
    <t>SW.9030.0800</t>
  </si>
  <si>
    <t>SW.9040.0800</t>
  </si>
  <si>
    <t>SW.9040.0810</t>
  </si>
  <si>
    <t>SW.9055.0700</t>
  </si>
  <si>
    <t>SW.9060.0800</t>
  </si>
  <si>
    <t>(9950.0900 kvs)</t>
  </si>
  <si>
    <t>(9950.0910 kvs)</t>
  </si>
  <si>
    <t>SF..2401</t>
  </si>
  <si>
    <t>SS..0451</t>
  </si>
  <si>
    <t>Reimb. From Niagara County</t>
  </si>
  <si>
    <t>SW.9050.0800</t>
  </si>
  <si>
    <t>Unemployment Ins.</t>
  </si>
  <si>
    <t>SS..2650</t>
  </si>
  <si>
    <t>Sale of Grinder Pump Scrap</t>
  </si>
  <si>
    <t>SS.8120.0451</t>
  </si>
  <si>
    <t>Sewer Main Maintenance</t>
  </si>
  <si>
    <t>SS.8197.0100</t>
  </si>
  <si>
    <t>Grinder Pump Personal Services</t>
  </si>
  <si>
    <t>DIRECT PAY INSURANCE</t>
  </si>
  <si>
    <t>A..2401.4000</t>
  </si>
  <si>
    <t>INTEREST &amp; EARNINGS CAPITAL</t>
  </si>
  <si>
    <t>Real Property tax pg. 16</t>
  </si>
  <si>
    <t>Sewer Equip.  not covered by grant</t>
  </si>
  <si>
    <t>SS.8197.0410</t>
  </si>
  <si>
    <t>SR..2770</t>
  </si>
  <si>
    <t>Sale of Scrap Metal</t>
  </si>
  <si>
    <t>SR..2650</t>
  </si>
  <si>
    <t>Sale of Bins all colors</t>
  </si>
  <si>
    <t>SF..1090</t>
  </si>
  <si>
    <t>A1420.0100</t>
  </si>
  <si>
    <t xml:space="preserve">ATTORNEY </t>
  </si>
  <si>
    <t>A1440.0415</t>
  </si>
  <si>
    <t>Equate</t>
  </si>
  <si>
    <t>A7110.0416.3501</t>
  </si>
  <si>
    <t>Trail Grant</t>
  </si>
  <si>
    <t>A..3201.3501</t>
  </si>
  <si>
    <t>Can be used for States Share of Trail Grant</t>
  </si>
  <si>
    <t>ECTION</t>
  </si>
  <si>
    <t>A1010.0200</t>
  </si>
  <si>
    <t>FIXED ASSET</t>
  </si>
  <si>
    <t>DA..2401.4</t>
  </si>
  <si>
    <t>INTEREST &amp; EARNINGS Capital</t>
  </si>
  <si>
    <t>INTEREST &amp; EARNINGS Cap.</t>
  </si>
  <si>
    <t>SS..2401.4</t>
  </si>
  <si>
    <t>SW..2401.4</t>
  </si>
  <si>
    <t>(9950.0916 kvs)</t>
  </si>
  <si>
    <t>Road Repair</t>
  </si>
  <si>
    <t>Water lines (kvs 9950.0915)</t>
  </si>
  <si>
    <t>Personal Service ($50 per meeting)</t>
  </si>
  <si>
    <t>Professional Fees</t>
  </si>
  <si>
    <t>A1420.0430</t>
  </si>
  <si>
    <t xml:space="preserve">   </t>
  </si>
  <si>
    <t>TAX  LEVY 2016</t>
  </si>
  <si>
    <t>TAXABLE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</si>
</sst>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#,##0.0000"/>
    <numFmt numFmtId="166" formatCode="0.0000"/>
    <numFmt numFmtId="167" formatCode="&quot;$&quot;#,##0.00"/>
    <numFmt numFmtId="168" formatCode="m/d/yy\ h:mm"/>
    <numFmt numFmtId="169" formatCode="&quot;$&quot;#,##0.000"/>
    <numFmt numFmtId="170" formatCode="&quot;$&quot;#,##0.0000"/>
  </numFmts>
  <fonts count="12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/>
    <xf numFmtId="0" fontId="3" fillId="0" borderId="3" xfId="0" applyFont="1" applyBorder="1"/>
    <xf numFmtId="0" fontId="4" fillId="3" borderId="3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5" fillId="0" borderId="3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4" fillId="0" borderId="0" xfId="0" applyFont="1" applyBorder="1"/>
    <xf numFmtId="4" fontId="3" fillId="0" borderId="0" xfId="0" applyNumberFormat="1" applyFont="1"/>
    <xf numFmtId="4" fontId="0" fillId="0" borderId="0" xfId="0" applyNumberFormat="1"/>
    <xf numFmtId="0" fontId="0" fillId="0" borderId="3" xfId="0" applyBorder="1"/>
    <xf numFmtId="0" fontId="4" fillId="0" borderId="3" xfId="0" applyFont="1" applyBorder="1"/>
    <xf numFmtId="4" fontId="0" fillId="0" borderId="3" xfId="0" applyNumberFormat="1" applyBorder="1"/>
    <xf numFmtId="0" fontId="0" fillId="0" borderId="2" xfId="0" applyBorder="1"/>
    <xf numFmtId="4" fontId="0" fillId="0" borderId="2" xfId="0" applyNumberFormat="1" applyBorder="1"/>
    <xf numFmtId="0" fontId="0" fillId="0" borderId="4" xfId="0" applyBorder="1"/>
    <xf numFmtId="4" fontId="0" fillId="0" borderId="4" xfId="0" applyNumberFormat="1" applyBorder="1"/>
    <xf numFmtId="0" fontId="0" fillId="0" borderId="1" xfId="0" applyBorder="1"/>
    <xf numFmtId="0" fontId="0" fillId="2" borderId="5" xfId="0" applyFill="1" applyBorder="1" applyAlignment="1">
      <alignment horizontal="center"/>
    </xf>
    <xf numFmtId="4" fontId="4" fillId="0" borderId="3" xfId="0" applyNumberFormat="1" applyFont="1" applyBorder="1"/>
    <xf numFmtId="0" fontId="0" fillId="0" borderId="6" xfId="0" applyBorder="1"/>
    <xf numFmtId="0" fontId="0" fillId="0" borderId="0" xfId="0" applyBorder="1"/>
    <xf numFmtId="0" fontId="0" fillId="2" borderId="7" xfId="0" applyFill="1" applyBorder="1"/>
    <xf numFmtId="0" fontId="1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8" xfId="0" applyFill="1" applyBorder="1"/>
    <xf numFmtId="0" fontId="0" fillId="0" borderId="9" xfId="0" applyBorder="1"/>
    <xf numFmtId="0" fontId="4" fillId="0" borderId="9" xfId="0" applyFont="1" applyBorder="1"/>
    <xf numFmtId="4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6" xfId="0" applyFont="1" applyFill="1" applyBorder="1"/>
    <xf numFmtId="0" fontId="0" fillId="2" borderId="7" xfId="0" applyFill="1" applyBorder="1" applyAlignment="1">
      <alignment horizontal="right"/>
    </xf>
    <xf numFmtId="0" fontId="4" fillId="0" borderId="4" xfId="0" applyFont="1" applyBorder="1"/>
    <xf numFmtId="0" fontId="1" fillId="0" borderId="3" xfId="0" applyFont="1" applyBorder="1"/>
    <xf numFmtId="0" fontId="4" fillId="0" borderId="2" xfId="0" applyFont="1" applyFill="1" applyBorder="1"/>
    <xf numFmtId="0" fontId="0" fillId="0" borderId="0" xfId="0" applyBorder="1" applyAlignment="1">
      <alignment horizontal="center"/>
    </xf>
    <xf numFmtId="0" fontId="4" fillId="0" borderId="12" xfId="0" applyFont="1" applyBorder="1"/>
    <xf numFmtId="0" fontId="0" fillId="0" borderId="12" xfId="0" applyBorder="1"/>
    <xf numFmtId="0" fontId="4" fillId="0" borderId="13" xfId="0" applyFont="1" applyBorder="1"/>
    <xf numFmtId="0" fontId="0" fillId="0" borderId="13" xfId="0" applyBorder="1"/>
    <xf numFmtId="0" fontId="4" fillId="3" borderId="2" xfId="0" applyFont="1" applyFill="1" applyBorder="1"/>
    <xf numFmtId="0" fontId="0" fillId="2" borderId="14" xfId="0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/>
    <xf numFmtId="0" fontId="4" fillId="0" borderId="0" xfId="0" applyFont="1"/>
    <xf numFmtId="4" fontId="4" fillId="0" borderId="4" xfId="0" applyNumberFormat="1" applyFont="1" applyBorder="1"/>
    <xf numFmtId="0" fontId="0" fillId="2" borderId="10" xfId="0" applyNumberFormat="1" applyFill="1" applyBorder="1" applyAlignment="1">
      <alignment horizontal="center"/>
    </xf>
    <xf numFmtId="4" fontId="6" fillId="0" borderId="12" xfId="0" applyNumberFormat="1" applyFont="1" applyBorder="1"/>
    <xf numFmtId="4" fontId="6" fillId="3" borderId="3" xfId="0" applyNumberFormat="1" applyFont="1" applyFill="1" applyBorder="1"/>
    <xf numFmtId="4" fontId="3" fillId="2" borderId="14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4" fontId="3" fillId="0" borderId="6" xfId="0" applyNumberFormat="1" applyFont="1" applyBorder="1"/>
    <xf numFmtId="4" fontId="3" fillId="0" borderId="6" xfId="0" applyNumberFormat="1" applyFont="1" applyFill="1" applyBorder="1" applyAlignment="1">
      <alignment horizontal="left"/>
    </xf>
    <xf numFmtId="4" fontId="3" fillId="0" borderId="6" xfId="0" applyNumberFormat="1" applyFont="1" applyFill="1" applyBorder="1"/>
    <xf numFmtId="4" fontId="3" fillId="2" borderId="5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0" fillId="0" borderId="12" xfId="0" applyFill="1" applyBorder="1"/>
    <xf numFmtId="0" fontId="1" fillId="2" borderId="6" xfId="0" applyFont="1" applyFill="1" applyBorder="1" applyAlignment="1">
      <alignment horizontal="center"/>
    </xf>
    <xf numFmtId="4" fontId="4" fillId="3" borderId="3" xfId="0" applyNumberFormat="1" applyFont="1" applyFill="1" applyBorder="1"/>
    <xf numFmtId="4" fontId="4" fillId="3" borderId="2" xfId="0" applyNumberFormat="1" applyFont="1" applyFill="1" applyBorder="1"/>
    <xf numFmtId="0" fontId="0" fillId="3" borderId="3" xfId="0" applyFill="1" applyBorder="1"/>
    <xf numFmtId="0" fontId="0" fillId="3" borderId="4" xfId="0" applyFill="1" applyBorder="1"/>
    <xf numFmtId="4" fontId="4" fillId="3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4" fontId="0" fillId="0" borderId="0" xfId="0" applyNumberFormat="1" applyFill="1" applyBorder="1"/>
    <xf numFmtId="167" fontId="0" fillId="0" borderId="3" xfId="0" applyNumberFormat="1" applyBorder="1"/>
    <xf numFmtId="167" fontId="0" fillId="0" borderId="4" xfId="0" applyNumberFormat="1" applyBorder="1"/>
    <xf numFmtId="167" fontId="4" fillId="0" borderId="2" xfId="0" applyNumberFormat="1" applyFont="1" applyBorder="1"/>
    <xf numFmtId="167" fontId="6" fillId="0" borderId="13" xfId="0" applyNumberFormat="1" applyFont="1" applyBorder="1"/>
    <xf numFmtId="167" fontId="0" fillId="0" borderId="2" xfId="0" applyNumberFormat="1" applyBorder="1"/>
    <xf numFmtId="167" fontId="0" fillId="0" borderId="3" xfId="0" applyNumberFormat="1" applyFill="1" applyBorder="1"/>
    <xf numFmtId="167" fontId="4" fillId="0" borderId="3" xfId="0" applyNumberFormat="1" applyFont="1" applyBorder="1"/>
    <xf numFmtId="167" fontId="0" fillId="0" borderId="4" xfId="0" applyNumberFormat="1" applyFill="1" applyBorder="1"/>
    <xf numFmtId="0" fontId="0" fillId="4" borderId="2" xfId="0" applyFill="1" applyBorder="1" applyAlignment="1">
      <alignment horizontal="left"/>
    </xf>
    <xf numFmtId="167" fontId="0" fillId="4" borderId="2" xfId="0" applyNumberFormat="1" applyFill="1" applyBorder="1" applyAlignment="1">
      <alignment horizontal="right"/>
    </xf>
    <xf numFmtId="167" fontId="6" fillId="0" borderId="2" xfId="0" applyNumberFormat="1" applyFont="1" applyBorder="1"/>
    <xf numFmtId="167" fontId="0" fillId="0" borderId="1" xfId="0" applyNumberFormat="1" applyBorder="1"/>
    <xf numFmtId="0" fontId="0" fillId="0" borderId="5" xfId="0" applyBorder="1"/>
    <xf numFmtId="167" fontId="6" fillId="0" borderId="12" xfId="0" applyNumberFormat="1" applyFont="1" applyBorder="1"/>
    <xf numFmtId="167" fontId="4" fillId="0" borderId="9" xfId="0" applyNumberFormat="1" applyFont="1" applyBorder="1"/>
    <xf numFmtId="167" fontId="0" fillId="0" borderId="9" xfId="0" applyNumberFormat="1" applyBorder="1"/>
    <xf numFmtId="167" fontId="4" fillId="0" borderId="12" xfId="0" applyNumberFormat="1" applyFont="1" applyBorder="1"/>
    <xf numFmtId="167" fontId="3" fillId="0" borderId="3" xfId="0" applyNumberFormat="1" applyFont="1" applyBorder="1"/>
    <xf numFmtId="167" fontId="3" fillId="0" borderId="4" xfId="0" applyNumberFormat="1" applyFont="1" applyBorder="1"/>
    <xf numFmtId="167" fontId="0" fillId="0" borderId="1" xfId="0" applyNumberFormat="1" applyFill="1" applyBorder="1"/>
    <xf numFmtId="167" fontId="0" fillId="0" borderId="0" xfId="0" applyNumberFormat="1" applyFill="1" applyBorder="1"/>
    <xf numFmtId="4" fontId="4" fillId="0" borderId="2" xfId="0" applyNumberFormat="1" applyFont="1" applyBorder="1"/>
    <xf numFmtId="0" fontId="0" fillId="0" borderId="5" xfId="0" applyFill="1" applyBorder="1"/>
    <xf numFmtId="0" fontId="0" fillId="3" borderId="0" xfId="0" applyFill="1"/>
    <xf numFmtId="0" fontId="0" fillId="3" borderId="0" xfId="0" applyFill="1" applyBorder="1"/>
    <xf numFmtId="0" fontId="0" fillId="5" borderId="0" xfId="0" applyFill="1"/>
    <xf numFmtId="0" fontId="0" fillId="5" borderId="0" xfId="0" applyFill="1" applyBorder="1"/>
    <xf numFmtId="4" fontId="0" fillId="3" borderId="3" xfId="0" applyNumberFormat="1" applyFill="1" applyBorder="1"/>
    <xf numFmtId="0" fontId="0" fillId="5" borderId="2" xfId="0" applyFill="1" applyBorder="1"/>
    <xf numFmtId="0" fontId="4" fillId="5" borderId="2" xfId="0" applyFont="1" applyFill="1" applyBorder="1"/>
    <xf numFmtId="167" fontId="4" fillId="5" borderId="2" xfId="0" applyNumberFormat="1" applyFont="1" applyFill="1" applyBorder="1"/>
    <xf numFmtId="0" fontId="0" fillId="5" borderId="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0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left"/>
    </xf>
    <xf numFmtId="0" fontId="3" fillId="0" borderId="9" xfId="0" applyFont="1" applyBorder="1"/>
    <xf numFmtId="0" fontId="0" fillId="5" borderId="10" xfId="0" applyFill="1" applyBorder="1"/>
    <xf numFmtId="0" fontId="0" fillId="5" borderId="10" xfId="0" applyFill="1" applyBorder="1" applyAlignment="1">
      <alignment horizontal="left"/>
    </xf>
    <xf numFmtId="167" fontId="0" fillId="0" borderId="0" xfId="0" applyNumberFormat="1"/>
    <xf numFmtId="167" fontId="0" fillId="2" borderId="6" xfId="0" applyNumberFormat="1" applyFill="1" applyBorder="1"/>
    <xf numFmtId="167" fontId="0" fillId="3" borderId="10" xfId="0" applyNumberFormat="1" applyFill="1" applyBorder="1" applyAlignment="1">
      <alignment horizontal="left"/>
    </xf>
    <xf numFmtId="167" fontId="0" fillId="2" borderId="5" xfId="0" applyNumberFormat="1" applyFill="1" applyBorder="1" applyAlignment="1">
      <alignment horizontal="center"/>
    </xf>
    <xf numFmtId="167" fontId="0" fillId="0" borderId="0" xfId="0" applyNumberFormat="1" applyBorder="1"/>
    <xf numFmtId="167" fontId="0" fillId="2" borderId="1" xfId="0" applyNumberFormat="1" applyFill="1" applyBorder="1" applyAlignment="1">
      <alignment horizontal="center"/>
    </xf>
    <xf numFmtId="168" fontId="3" fillId="0" borderId="2" xfId="0" applyNumberFormat="1" applyFont="1" applyBorder="1"/>
    <xf numFmtId="167" fontId="0" fillId="3" borderId="0" xfId="0" applyNumberFormat="1" applyFill="1" applyBorder="1" applyAlignment="1">
      <alignment horizontal="left"/>
    </xf>
    <xf numFmtId="167" fontId="0" fillId="3" borderId="0" xfId="0" applyNumberFormat="1" applyFill="1" applyBorder="1"/>
    <xf numFmtId="0" fontId="0" fillId="2" borderId="2" xfId="0" applyNumberFormat="1" applyFill="1" applyBorder="1" applyAlignment="1">
      <alignment horizontal="center"/>
    </xf>
    <xf numFmtId="167" fontId="3" fillId="0" borderId="2" xfId="0" applyNumberFormat="1" applyFont="1" applyBorder="1"/>
    <xf numFmtId="0" fontId="0" fillId="0" borderId="3" xfId="0" applyFill="1" applyBorder="1"/>
    <xf numFmtId="0" fontId="0" fillId="0" borderId="7" xfId="0" applyBorder="1"/>
    <xf numFmtId="167" fontId="0" fillId="4" borderId="3" xfId="0" applyNumberFormat="1" applyFill="1" applyBorder="1" applyAlignment="1">
      <alignment horizontal="right"/>
    </xf>
    <xf numFmtId="167" fontId="6" fillId="3" borderId="3" xfId="0" applyNumberFormat="1" applyFont="1" applyFill="1" applyBorder="1"/>
    <xf numFmtId="0" fontId="4" fillId="2" borderId="11" xfId="0" applyNumberFormat="1" applyFont="1" applyFill="1" applyBorder="1" applyAlignment="1">
      <alignment horizontal="center"/>
    </xf>
    <xf numFmtId="0" fontId="3" fillId="0" borderId="6" xfId="0" applyNumberFormat="1" applyFont="1" applyBorder="1"/>
    <xf numFmtId="0" fontId="3" fillId="2" borderId="5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3" borderId="4" xfId="0" applyFont="1" applyFill="1" applyBorder="1"/>
    <xf numFmtId="167" fontId="0" fillId="4" borderId="4" xfId="0" applyNumberFormat="1" applyFill="1" applyBorder="1" applyAlignment="1">
      <alignment horizontal="right"/>
    </xf>
    <xf numFmtId="169" fontId="3" fillId="0" borderId="3" xfId="0" applyNumberFormat="1" applyFont="1" applyBorder="1"/>
    <xf numFmtId="169" fontId="3" fillId="0" borderId="4" xfId="0" applyNumberFormat="1" applyFont="1" applyBorder="1"/>
    <xf numFmtId="169" fontId="3" fillId="0" borderId="2" xfId="0" applyNumberFormat="1" applyFont="1" applyBorder="1"/>
    <xf numFmtId="169" fontId="3" fillId="0" borderId="4" xfId="0" applyNumberFormat="1" applyFont="1" applyBorder="1" applyAlignment="1">
      <alignment horizontal="center"/>
    </xf>
    <xf numFmtId="166" fontId="3" fillId="0" borderId="3" xfId="0" applyNumberFormat="1" applyFont="1" applyBorder="1"/>
    <xf numFmtId="166" fontId="3" fillId="0" borderId="4" xfId="0" applyNumberFormat="1" applyFont="1" applyBorder="1"/>
    <xf numFmtId="166" fontId="3" fillId="0" borderId="2" xfId="0" applyNumberFormat="1" applyFont="1" applyBorder="1"/>
    <xf numFmtId="164" fontId="3" fillId="0" borderId="3" xfId="0" applyNumberFormat="1" applyFont="1" applyBorder="1"/>
    <xf numFmtId="2" fontId="3" fillId="0" borderId="3" xfId="0" applyNumberFormat="1" applyFont="1" applyBorder="1"/>
    <xf numFmtId="0" fontId="4" fillId="0" borderId="19" xfId="0" applyFont="1" applyBorder="1"/>
    <xf numFmtId="0" fontId="0" fillId="0" borderId="19" xfId="0" applyBorder="1"/>
    <xf numFmtId="0" fontId="0" fillId="0" borderId="15" xfId="0" applyBorder="1"/>
    <xf numFmtId="0" fontId="3" fillId="0" borderId="12" xfId="0" applyFont="1" applyBorder="1"/>
    <xf numFmtId="0" fontId="4" fillId="0" borderId="5" xfId="0" applyFont="1" applyBorder="1"/>
    <xf numFmtId="167" fontId="6" fillId="0" borderId="5" xfId="0" applyNumberFormat="1" applyFont="1" applyBorder="1"/>
    <xf numFmtId="4" fontId="6" fillId="0" borderId="5" xfId="0" applyNumberFormat="1" applyFont="1" applyBorder="1"/>
    <xf numFmtId="167" fontId="6" fillId="0" borderId="3" xfId="0" applyNumberFormat="1" applyFont="1" applyBorder="1"/>
    <xf numFmtId="4" fontId="6" fillId="0" borderId="3" xfId="0" applyNumberFormat="1" applyFont="1" applyBorder="1"/>
    <xf numFmtId="167" fontId="4" fillId="0" borderId="5" xfId="0" applyNumberFormat="1" applyFont="1" applyBorder="1"/>
    <xf numFmtId="0" fontId="4" fillId="0" borderId="20" xfId="0" applyFont="1" applyBorder="1"/>
    <xf numFmtId="167" fontId="6" fillId="0" borderId="0" xfId="0" applyNumberFormat="1" applyFont="1" applyBorder="1"/>
    <xf numFmtId="167" fontId="4" fillId="0" borderId="1" xfId="0" applyNumberFormat="1" applyFont="1" applyBorder="1"/>
    <xf numFmtId="166" fontId="3" fillId="0" borderId="3" xfId="0" applyNumberFormat="1" applyFont="1" applyBorder="1" applyAlignment="1">
      <alignment horizontal="right"/>
    </xf>
    <xf numFmtId="4" fontId="4" fillId="0" borderId="0" xfId="0" applyNumberFormat="1" applyFont="1" applyBorder="1"/>
    <xf numFmtId="170" fontId="3" fillId="0" borderId="0" xfId="0" applyNumberFormat="1" applyFont="1" applyBorder="1"/>
    <xf numFmtId="167" fontId="3" fillId="0" borderId="0" xfId="0" applyNumberFormat="1" applyFont="1" applyFill="1" applyBorder="1"/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/>
    <xf numFmtId="0" fontId="9" fillId="0" borderId="4" xfId="0" applyFont="1" applyBorder="1"/>
    <xf numFmtId="0" fontId="3" fillId="4" borderId="2" xfId="0" applyFont="1" applyFill="1" applyBorder="1" applyAlignment="1">
      <alignment horizontal="left"/>
    </xf>
    <xf numFmtId="0" fontId="0" fillId="2" borderId="21" xfId="0" applyFill="1" applyBorder="1"/>
    <xf numFmtId="0" fontId="0" fillId="5" borderId="21" xfId="0" applyFill="1" applyBorder="1"/>
    <xf numFmtId="0" fontId="9" fillId="0" borderId="3" xfId="0" applyFont="1" applyFill="1" applyBorder="1"/>
    <xf numFmtId="4" fontId="3" fillId="2" borderId="20" xfId="0" applyNumberFormat="1" applyFont="1" applyFill="1" applyBorder="1" applyAlignment="1">
      <alignment horizontal="center"/>
    </xf>
    <xf numFmtId="167" fontId="3" fillId="0" borderId="7" xfId="0" applyNumberFormat="1" applyFont="1" applyBorder="1"/>
    <xf numFmtId="167" fontId="3" fillId="0" borderId="18" xfId="0" applyNumberFormat="1" applyFont="1" applyBorder="1"/>
    <xf numFmtId="167" fontId="3" fillId="0" borderId="17" xfId="0" applyNumberFormat="1" applyFont="1" applyBorder="1"/>
    <xf numFmtId="167" fontId="3" fillId="0" borderId="22" xfId="0" applyNumberFormat="1" applyFont="1" applyBorder="1"/>
    <xf numFmtId="4" fontId="4" fillId="2" borderId="1" xfId="0" applyNumberFormat="1" applyFont="1" applyFill="1" applyBorder="1" applyAlignment="1">
      <alignment horizontal="center"/>
    </xf>
    <xf numFmtId="165" fontId="3" fillId="0" borderId="3" xfId="0" applyNumberFormat="1" applyFont="1" applyBorder="1"/>
    <xf numFmtId="165" fontId="3" fillId="0" borderId="4" xfId="0" applyNumberFormat="1" applyFont="1" applyBorder="1"/>
    <xf numFmtId="165" fontId="3" fillId="0" borderId="2" xfId="0" applyNumberFormat="1" applyFont="1" applyBorder="1"/>
    <xf numFmtId="4" fontId="3" fillId="0" borderId="2" xfId="0" applyNumberFormat="1" applyFont="1" applyBorder="1"/>
    <xf numFmtId="4" fontId="3" fillId="0" borderId="4" xfId="0" applyNumberFormat="1" applyFont="1" applyBorder="1"/>
    <xf numFmtId="0" fontId="7" fillId="0" borderId="20" xfId="0" applyFont="1" applyBorder="1"/>
    <xf numFmtId="0" fontId="7" fillId="0" borderId="0" xfId="0" applyFont="1" applyFill="1" applyBorder="1"/>
    <xf numFmtId="0" fontId="0" fillId="2" borderId="3" xfId="0" applyFill="1" applyBorder="1"/>
    <xf numFmtId="0" fontId="0" fillId="3" borderId="2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8" xfId="0" applyFill="1" applyBorder="1"/>
    <xf numFmtId="0" fontId="0" fillId="2" borderId="23" xfId="0" applyFill="1" applyBorder="1" applyAlignment="1">
      <alignment horizontal="center"/>
    </xf>
    <xf numFmtId="0" fontId="0" fillId="2" borderId="21" xfId="0" applyNumberFormat="1" applyFill="1" applyBorder="1" applyAlignment="1">
      <alignment horizontal="center"/>
    </xf>
    <xf numFmtId="0" fontId="7" fillId="0" borderId="0" xfId="0" applyFont="1" applyFill="1"/>
    <xf numFmtId="0" fontId="0" fillId="2" borderId="24" xfId="0" applyFill="1" applyBorder="1"/>
    <xf numFmtId="0" fontId="0" fillId="3" borderId="21" xfId="0" applyFill="1" applyBorder="1"/>
    <xf numFmtId="167" fontId="0" fillId="2" borderId="8" xfId="0" applyNumberFormat="1" applyFill="1" applyBorder="1"/>
    <xf numFmtId="167" fontId="0" fillId="3" borderId="21" xfId="0" applyNumberFormat="1" applyFill="1" applyBorder="1"/>
    <xf numFmtId="0" fontId="0" fillId="0" borderId="23" xfId="0" applyFill="1" applyBorder="1"/>
    <xf numFmtId="0" fontId="0" fillId="0" borderId="21" xfId="0" applyFill="1" applyBorder="1"/>
    <xf numFmtId="14" fontId="4" fillId="0" borderId="3" xfId="0" applyNumberFormat="1" applyFont="1" applyFill="1" applyBorder="1" applyAlignment="1">
      <alignment horizontal="center"/>
    </xf>
    <xf numFmtId="167" fontId="10" fillId="0" borderId="9" xfId="0" applyNumberFormat="1" applyFont="1" applyBorder="1"/>
    <xf numFmtId="167" fontId="10" fillId="0" borderId="2" xfId="0" applyNumberFormat="1" applyFont="1" applyBorder="1"/>
    <xf numFmtId="167" fontId="10" fillId="0" borderId="3" xfId="0" applyNumberFormat="1" applyFont="1" applyBorder="1"/>
    <xf numFmtId="4" fontId="11" fillId="0" borderId="0" xfId="0" applyNumberFormat="1" applyFont="1" applyBorder="1"/>
    <xf numFmtId="4" fontId="10" fillId="0" borderId="0" xfId="0" applyNumberFormat="1" applyFont="1" applyBorder="1"/>
    <xf numFmtId="0" fontId="11" fillId="0" borderId="0" xfId="0" applyFont="1" applyBorder="1"/>
    <xf numFmtId="167" fontId="10" fillId="0" borderId="12" xfId="0" applyNumberFormat="1" applyFont="1" applyBorder="1"/>
    <xf numFmtId="167" fontId="10" fillId="0" borderId="19" xfId="0" applyNumberFormat="1" applyFont="1" applyBorder="1"/>
    <xf numFmtId="0" fontId="4" fillId="0" borderId="0" xfId="0" applyFont="1" applyFill="1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Fill="1" applyBorder="1"/>
    <xf numFmtId="167" fontId="3" fillId="4" borderId="2" xfId="0" applyNumberFormat="1" applyFont="1" applyFill="1" applyBorder="1" applyAlignment="1">
      <alignment horizontal="right"/>
    </xf>
    <xf numFmtId="167" fontId="0" fillId="0" borderId="5" xfId="0" applyNumberFormat="1" applyBorder="1"/>
    <xf numFmtId="0" fontId="3" fillId="0" borderId="5" xfId="0" applyFont="1" applyBorder="1"/>
    <xf numFmtId="167" fontId="4" fillId="0" borderId="4" xfId="0" applyNumberFormat="1" applyFont="1" applyBorder="1"/>
    <xf numFmtId="167" fontId="3" fillId="0" borderId="0" xfId="0" applyNumberFormat="1" applyFont="1"/>
    <xf numFmtId="0" fontId="1" fillId="0" borderId="1" xfId="0" applyFont="1" applyBorder="1"/>
    <xf numFmtId="4" fontId="0" fillId="0" borderId="11" xfId="0" applyNumberFormat="1" applyBorder="1"/>
    <xf numFmtId="4" fontId="0" fillId="0" borderId="24" xfId="0" applyNumberFormat="1" applyBorder="1"/>
    <xf numFmtId="0" fontId="0" fillId="6" borderId="7" xfId="0" applyFill="1" applyBorder="1"/>
    <xf numFmtId="0" fontId="0" fillId="6" borderId="6" xfId="0" applyFill="1" applyBorder="1"/>
    <xf numFmtId="4" fontId="0" fillId="6" borderId="6" xfId="0" applyNumberFormat="1" applyFill="1" applyBorder="1"/>
    <xf numFmtId="167" fontId="0" fillId="4" borderId="1" xfId="0" applyNumberFormat="1" applyFill="1" applyBorder="1" applyAlignment="1">
      <alignment horizontal="right"/>
    </xf>
    <xf numFmtId="167" fontId="3" fillId="4" borderId="4" xfId="0" applyNumberFormat="1" applyFont="1" applyFill="1" applyBorder="1" applyAlignment="1">
      <alignment horizontal="right"/>
    </xf>
    <xf numFmtId="0" fontId="3" fillId="0" borderId="5" xfId="0" applyFont="1" applyFill="1" applyBorder="1"/>
    <xf numFmtId="0" fontId="3" fillId="2" borderId="1" xfId="0" applyFont="1" applyFill="1" applyBorder="1" applyAlignment="1">
      <alignment horizontal="center"/>
    </xf>
    <xf numFmtId="0" fontId="9" fillId="0" borderId="3" xfId="0" applyFont="1" applyBorder="1"/>
    <xf numFmtId="0" fontId="3" fillId="0" borderId="4" xfId="0" applyFont="1" applyBorder="1" applyAlignment="1">
      <alignment horizontal="left"/>
    </xf>
    <xf numFmtId="0" fontId="9" fillId="0" borderId="2" xfId="0" applyFont="1" applyBorder="1"/>
    <xf numFmtId="167" fontId="0" fillId="4" borderId="5" xfId="0" applyNumberFormat="1" applyFill="1" applyBorder="1" applyAlignment="1">
      <alignment horizontal="right"/>
    </xf>
    <xf numFmtId="167" fontId="3" fillId="0" borderId="3" xfId="0" applyNumberFormat="1" applyFont="1" applyFill="1" applyBorder="1"/>
    <xf numFmtId="167" fontId="3" fillId="0" borderId="1" xfId="0" applyNumberFormat="1" applyFont="1" applyBorder="1"/>
    <xf numFmtId="167" fontId="3" fillId="4" borderId="3" xfId="0" applyNumberFormat="1" applyFont="1" applyFill="1" applyBorder="1" applyAlignment="1">
      <alignment horizontal="right"/>
    </xf>
    <xf numFmtId="167" fontId="3" fillId="4" borderId="5" xfId="0" applyNumberFormat="1" applyFont="1" applyFill="1" applyBorder="1" applyAlignment="1">
      <alignment horizontal="right"/>
    </xf>
    <xf numFmtId="4" fontId="3" fillId="0" borderId="1" xfId="0" applyNumberFormat="1" applyFont="1" applyBorder="1"/>
    <xf numFmtId="167" fontId="3" fillId="0" borderId="13" xfId="0" applyNumberFormat="1" applyFont="1" applyBorder="1"/>
    <xf numFmtId="167" fontId="3" fillId="0" borderId="5" xfId="0" applyNumberFormat="1" applyFont="1" applyBorder="1"/>
    <xf numFmtId="167" fontId="3" fillId="0" borderId="4" xfId="0" applyNumberFormat="1" applyFont="1" applyBorder="1" applyAlignment="1"/>
    <xf numFmtId="167" fontId="3" fillId="0" borderId="0" xfId="0" applyNumberFormat="1" applyFont="1" applyBorder="1"/>
    <xf numFmtId="0" fontId="3" fillId="0" borderId="17" xfId="0" applyFont="1" applyFill="1" applyBorder="1"/>
    <xf numFmtId="4" fontId="3" fillId="0" borderId="3" xfId="0" applyNumberFormat="1" applyFont="1" applyFill="1" applyBorder="1"/>
    <xf numFmtId="4" fontId="0" fillId="0" borderId="3" xfId="0" applyNumberFormat="1" applyFill="1" applyBorder="1"/>
    <xf numFmtId="167" fontId="4" fillId="0" borderId="17" xfId="0" applyNumberFormat="1" applyFont="1" applyBorder="1"/>
    <xf numFmtId="165" fontId="4" fillId="0" borderId="3" xfId="0" applyNumberFormat="1" applyFont="1" applyBorder="1"/>
    <xf numFmtId="167" fontId="3" fillId="0" borderId="1" xfId="0" applyNumberFormat="1" applyFont="1" applyFill="1" applyBorder="1"/>
    <xf numFmtId="167" fontId="3" fillId="0" borderId="4" xfId="0" applyNumberFormat="1" applyFont="1" applyFill="1" applyBorder="1"/>
    <xf numFmtId="167" fontId="3" fillId="4" borderId="1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0" fillId="0" borderId="14" xfId="0" applyBorder="1"/>
    <xf numFmtId="0" fontId="0" fillId="0" borderId="4" xfId="0" applyFill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Layout" topLeftCell="A4" zoomScaleNormal="100" workbookViewId="0">
      <selection activeCell="D42" sqref="D42"/>
    </sheetView>
  </sheetViews>
  <sheetFormatPr defaultRowHeight="12.75" x14ac:dyDescent="0.2"/>
  <cols>
    <col min="1" max="1" width="15.140625" customWidth="1"/>
    <col min="2" max="2" width="33.140625" customWidth="1"/>
    <col min="3" max="6" width="15.5703125" bestFit="1" customWidth="1"/>
  </cols>
  <sheetData>
    <row r="1" spans="1:18" ht="15.75" x14ac:dyDescent="0.25">
      <c r="A1" s="30"/>
      <c r="B1" s="31" t="s">
        <v>30</v>
      </c>
      <c r="C1" s="32"/>
      <c r="D1" s="32"/>
      <c r="E1" s="33"/>
      <c r="F1" s="33"/>
    </row>
    <row r="2" spans="1:18" s="109" customFormat="1" x14ac:dyDescent="0.2">
      <c r="A2" s="120"/>
      <c r="B2" s="120"/>
      <c r="C2" s="120"/>
      <c r="D2" s="121"/>
      <c r="E2" s="120"/>
      <c r="F2" s="197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</row>
    <row r="3" spans="1:18" s="1" customFormat="1" ht="13.15" customHeight="1" x14ac:dyDescent="0.2">
      <c r="A3" s="55" t="s">
        <v>0</v>
      </c>
      <c r="B3" s="55"/>
      <c r="C3" s="198" t="s">
        <v>2</v>
      </c>
      <c r="D3" s="55" t="s">
        <v>3</v>
      </c>
      <c r="E3" s="55" t="s">
        <v>273</v>
      </c>
      <c r="F3" s="198" t="s">
        <v>2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</row>
    <row r="4" spans="1:18" s="1" customFormat="1" x14ac:dyDescent="0.2">
      <c r="A4" s="40" t="s">
        <v>5</v>
      </c>
      <c r="B4" s="40" t="s">
        <v>1</v>
      </c>
      <c r="C4" s="199">
        <v>2015</v>
      </c>
      <c r="D4" s="40">
        <v>2016</v>
      </c>
      <c r="E4" s="59">
        <v>2016</v>
      </c>
      <c r="F4" s="199">
        <v>2016</v>
      </c>
    </row>
    <row r="5" spans="1:18" s="6" customFormat="1" x14ac:dyDescent="0.2">
      <c r="A5" s="9"/>
      <c r="B5" s="131"/>
      <c r="C5" s="9"/>
      <c r="D5" s="9"/>
      <c r="E5" s="9"/>
      <c r="F5" s="9"/>
    </row>
    <row r="6" spans="1:18" s="6" customFormat="1" x14ac:dyDescent="0.2">
      <c r="A6" s="7"/>
      <c r="B6" s="8" t="s">
        <v>6</v>
      </c>
      <c r="C6" s="103"/>
      <c r="D6" s="103"/>
      <c r="E6" s="103"/>
      <c r="F6" s="103"/>
    </row>
    <row r="7" spans="1:18" s="6" customFormat="1" x14ac:dyDescent="0.2">
      <c r="A7" s="7" t="s">
        <v>308</v>
      </c>
      <c r="B7" s="7" t="s">
        <v>7</v>
      </c>
      <c r="C7" s="103">
        <v>22843</v>
      </c>
      <c r="D7" s="103">
        <v>23528</v>
      </c>
      <c r="E7" s="103">
        <v>23528</v>
      </c>
      <c r="F7" s="103" t="s">
        <v>430</v>
      </c>
    </row>
    <row r="8" spans="1:18" s="6" customFormat="1" x14ac:dyDescent="0.2">
      <c r="A8" s="218" t="s">
        <v>611</v>
      </c>
      <c r="B8" s="218" t="s">
        <v>612</v>
      </c>
      <c r="C8" s="240"/>
      <c r="D8" s="240">
        <v>0</v>
      </c>
      <c r="E8" s="240">
        <v>0</v>
      </c>
      <c r="F8" s="240">
        <v>0</v>
      </c>
    </row>
    <row r="9" spans="1:18" s="6" customFormat="1" ht="13.5" thickBot="1" x14ac:dyDescent="0.25">
      <c r="A9" s="10" t="s">
        <v>309</v>
      </c>
      <c r="B9" s="10" t="s">
        <v>8</v>
      </c>
      <c r="C9" s="104">
        <v>2000</v>
      </c>
      <c r="D9" s="104">
        <v>2000</v>
      </c>
      <c r="E9" s="104">
        <v>2000</v>
      </c>
      <c r="F9" s="104" t="s">
        <v>430</v>
      </c>
    </row>
    <row r="10" spans="1:18" s="6" customFormat="1" ht="13.5" thickTop="1" x14ac:dyDescent="0.2">
      <c r="A10" s="9" t="s">
        <v>9</v>
      </c>
      <c r="B10" s="11" t="s">
        <v>10</v>
      </c>
      <c r="C10" s="88">
        <f>SUM(C7:C9)</f>
        <v>24843</v>
      </c>
      <c r="D10" s="88">
        <f>SUM(D7:D9)</f>
        <v>25528</v>
      </c>
      <c r="E10" s="88">
        <f>SUM(E7:E9)</f>
        <v>25528</v>
      </c>
      <c r="F10" s="88">
        <f>SUM(F7:F9)</f>
        <v>0</v>
      </c>
    </row>
    <row r="11" spans="1:18" s="6" customFormat="1" x14ac:dyDescent="0.2">
      <c r="A11" s="7"/>
      <c r="B11" s="7"/>
      <c r="C11" s="103"/>
      <c r="D11" s="103"/>
      <c r="E11" s="103"/>
      <c r="F11" s="103"/>
    </row>
    <row r="12" spans="1:18" s="6" customFormat="1" x14ac:dyDescent="0.2">
      <c r="A12" s="7"/>
      <c r="B12" s="8" t="s">
        <v>11</v>
      </c>
      <c r="C12" s="103"/>
      <c r="D12" s="103"/>
      <c r="E12" s="103"/>
      <c r="F12" s="103"/>
    </row>
    <row r="13" spans="1:18" s="6" customFormat="1" x14ac:dyDescent="0.2">
      <c r="A13" s="7" t="s">
        <v>310</v>
      </c>
      <c r="B13" s="7" t="s">
        <v>7</v>
      </c>
      <c r="C13" s="103">
        <v>42396</v>
      </c>
      <c r="D13" s="103">
        <v>44896</v>
      </c>
      <c r="E13" s="103">
        <v>43668</v>
      </c>
      <c r="F13" s="103" t="s">
        <v>430</v>
      </c>
    </row>
    <row r="14" spans="1:18" s="6" customFormat="1" x14ac:dyDescent="0.2">
      <c r="A14" s="7" t="s">
        <v>311</v>
      </c>
      <c r="B14" s="7" t="s">
        <v>7</v>
      </c>
      <c r="C14" s="103">
        <v>25409</v>
      </c>
      <c r="D14" s="103">
        <v>29409</v>
      </c>
      <c r="E14" s="103">
        <v>26171</v>
      </c>
      <c r="F14" s="103" t="s">
        <v>430</v>
      </c>
    </row>
    <row r="15" spans="1:18" s="6" customFormat="1" ht="13.5" thickBot="1" x14ac:dyDescent="0.25">
      <c r="A15" s="10" t="s">
        <v>312</v>
      </c>
      <c r="B15" s="10" t="s">
        <v>8</v>
      </c>
      <c r="C15" s="104">
        <v>14400</v>
      </c>
      <c r="D15" s="104">
        <v>15400</v>
      </c>
      <c r="E15" s="104">
        <v>15400</v>
      </c>
      <c r="F15" s="104" t="s">
        <v>430</v>
      </c>
    </row>
    <row r="16" spans="1:18" s="6" customFormat="1" ht="13.5" thickTop="1" x14ac:dyDescent="0.2">
      <c r="A16" s="122" t="s">
        <v>13</v>
      </c>
      <c r="B16" s="35" t="s">
        <v>10</v>
      </c>
      <c r="C16" s="100">
        <f>SUM(C13:C15)</f>
        <v>82205</v>
      </c>
      <c r="D16" s="100">
        <f>SUM(D13:D15)</f>
        <v>89705</v>
      </c>
      <c r="E16" s="100">
        <f>SUM(E13:E15)</f>
        <v>85239</v>
      </c>
      <c r="F16" s="100">
        <f>SUM(F13:F15)</f>
        <v>0</v>
      </c>
    </row>
    <row r="17" spans="1:6" s="6" customFormat="1" x14ac:dyDescent="0.2">
      <c r="A17" s="7"/>
      <c r="B17" s="7"/>
      <c r="C17" s="103"/>
      <c r="D17" s="103"/>
      <c r="E17" s="103"/>
      <c r="F17" s="103"/>
    </row>
    <row r="18" spans="1:6" s="6" customFormat="1" x14ac:dyDescent="0.2">
      <c r="A18" s="7"/>
      <c r="B18" s="8" t="s">
        <v>14</v>
      </c>
      <c r="C18" s="103"/>
      <c r="D18" s="103"/>
      <c r="E18" s="103"/>
      <c r="F18" s="103"/>
    </row>
    <row r="19" spans="1:6" s="6" customFormat="1" x14ac:dyDescent="0.2">
      <c r="A19" s="7" t="s">
        <v>313</v>
      </c>
      <c r="B19" s="7" t="s">
        <v>7</v>
      </c>
      <c r="C19" s="103">
        <v>16475</v>
      </c>
      <c r="D19" s="103">
        <v>16969</v>
      </c>
      <c r="E19" s="103">
        <v>16969</v>
      </c>
    </row>
    <row r="20" spans="1:6" s="6" customFormat="1" x14ac:dyDescent="0.2">
      <c r="A20" s="7" t="s">
        <v>314</v>
      </c>
      <c r="B20" s="7" t="s">
        <v>22</v>
      </c>
      <c r="C20" s="103">
        <v>14846</v>
      </c>
      <c r="D20" s="103">
        <v>15291</v>
      </c>
      <c r="E20" s="103">
        <v>15291</v>
      </c>
    </row>
    <row r="21" spans="1:6" s="6" customFormat="1" x14ac:dyDescent="0.2">
      <c r="A21" s="7" t="s">
        <v>315</v>
      </c>
      <c r="B21" s="7" t="s">
        <v>429</v>
      </c>
      <c r="C21" s="103">
        <v>0</v>
      </c>
      <c r="D21" s="103">
        <v>0</v>
      </c>
      <c r="E21" s="103">
        <v>0</v>
      </c>
      <c r="F21" s="103">
        <v>0</v>
      </c>
    </row>
    <row r="22" spans="1:6" s="6" customFormat="1" x14ac:dyDescent="0.2">
      <c r="A22" s="7" t="s">
        <v>316</v>
      </c>
      <c r="B22" s="7" t="s">
        <v>8</v>
      </c>
      <c r="C22" s="103">
        <v>3250</v>
      </c>
      <c r="D22" s="103">
        <v>3250</v>
      </c>
      <c r="E22" s="103">
        <v>3250</v>
      </c>
      <c r="F22" s="103" t="s">
        <v>430</v>
      </c>
    </row>
    <row r="23" spans="1:6" s="6" customFormat="1" x14ac:dyDescent="0.2">
      <c r="A23" s="9" t="s">
        <v>15</v>
      </c>
      <c r="B23" s="11" t="s">
        <v>10</v>
      </c>
      <c r="C23" s="88">
        <f>SUM(C19:C22)</f>
        <v>34571</v>
      </c>
      <c r="D23" s="88">
        <f>SUM(D19:D22)</f>
        <v>35510</v>
      </c>
      <c r="E23" s="88">
        <f>SUM(E19:E22)</f>
        <v>35510</v>
      </c>
      <c r="F23" s="88">
        <f>SUM(F19:F22)</f>
        <v>0</v>
      </c>
    </row>
    <row r="24" spans="1:6" s="6" customFormat="1" x14ac:dyDescent="0.2">
      <c r="A24" s="7"/>
      <c r="B24" s="7"/>
      <c r="C24" s="103"/>
      <c r="D24" s="103"/>
      <c r="E24" s="103"/>
      <c r="F24" s="103"/>
    </row>
    <row r="25" spans="1:6" s="6" customFormat="1" ht="13.5" thickBot="1" x14ac:dyDescent="0.25">
      <c r="A25" s="7"/>
      <c r="B25" s="8" t="s">
        <v>16</v>
      </c>
      <c r="C25" s="104" t="s">
        <v>430</v>
      </c>
      <c r="D25" s="103"/>
      <c r="E25" s="103"/>
      <c r="F25" s="103" t="s">
        <v>430</v>
      </c>
    </row>
    <row r="26" spans="1:6" s="6" customFormat="1" ht="14.25" thickTop="1" thickBot="1" x14ac:dyDescent="0.25">
      <c r="A26" s="10" t="s">
        <v>317</v>
      </c>
      <c r="B26" s="10" t="s">
        <v>8</v>
      </c>
      <c r="C26" s="104">
        <v>7500</v>
      </c>
      <c r="D26" s="104">
        <v>10000</v>
      </c>
      <c r="E26" s="104">
        <v>10000</v>
      </c>
      <c r="F26" s="104" t="s">
        <v>430</v>
      </c>
    </row>
    <row r="27" spans="1:6" s="6" customFormat="1" ht="13.5" thickTop="1" x14ac:dyDescent="0.2">
      <c r="A27" s="9" t="s">
        <v>17</v>
      </c>
      <c r="B27" s="11" t="s">
        <v>10</v>
      </c>
      <c r="C27" s="88">
        <f>SUM(C26)</f>
        <v>7500</v>
      </c>
      <c r="D27" s="88">
        <f>SUM(D26)</f>
        <v>10000</v>
      </c>
      <c r="E27" s="88">
        <f>SUM(E26)</f>
        <v>10000</v>
      </c>
      <c r="F27" s="88">
        <f>SUM(F26)</f>
        <v>0</v>
      </c>
    </row>
    <row r="28" spans="1:6" s="6" customFormat="1" x14ac:dyDescent="0.2">
      <c r="A28" s="7"/>
      <c r="B28" s="7"/>
      <c r="C28" s="103"/>
      <c r="D28" s="103"/>
      <c r="E28" s="103"/>
      <c r="F28" s="103"/>
    </row>
    <row r="29" spans="1:6" s="6" customFormat="1" x14ac:dyDescent="0.2">
      <c r="A29" s="7"/>
      <c r="B29" s="8" t="s">
        <v>4</v>
      </c>
      <c r="C29" s="103"/>
      <c r="D29" s="103"/>
      <c r="E29" s="103"/>
      <c r="F29" s="103"/>
    </row>
    <row r="30" spans="1:6" s="6" customFormat="1" x14ac:dyDescent="0.2">
      <c r="A30" s="7" t="s">
        <v>318</v>
      </c>
      <c r="B30" s="7" t="s">
        <v>7</v>
      </c>
      <c r="C30" s="103">
        <v>2190</v>
      </c>
      <c r="D30" s="103">
        <v>2255</v>
      </c>
      <c r="E30" s="103">
        <v>2255</v>
      </c>
      <c r="F30" s="103" t="s">
        <v>430</v>
      </c>
    </row>
    <row r="31" spans="1:6" s="6" customFormat="1" ht="13.5" thickBot="1" x14ac:dyDescent="0.25">
      <c r="A31" s="10" t="s">
        <v>319</v>
      </c>
      <c r="B31" s="10" t="s">
        <v>8</v>
      </c>
      <c r="C31" s="104">
        <v>50</v>
      </c>
      <c r="D31" s="104">
        <v>50</v>
      </c>
      <c r="E31" s="104">
        <v>50</v>
      </c>
      <c r="F31" s="104" t="s">
        <v>430</v>
      </c>
    </row>
    <row r="32" spans="1:6" s="6" customFormat="1" ht="13.5" thickTop="1" x14ac:dyDescent="0.2">
      <c r="A32" s="9" t="s">
        <v>18</v>
      </c>
      <c r="B32" s="11" t="s">
        <v>10</v>
      </c>
      <c r="C32" s="88">
        <f>SUM(C30:C31)</f>
        <v>2240</v>
      </c>
      <c r="D32" s="88">
        <f>SUM(D30:D31)</f>
        <v>2305</v>
      </c>
      <c r="E32" s="88">
        <f>SUM(E30:E31)</f>
        <v>2305</v>
      </c>
      <c r="F32" s="88">
        <f>SUM(F30:F31)</f>
        <v>0</v>
      </c>
    </row>
    <row r="33" spans="1:6" s="6" customFormat="1" x14ac:dyDescent="0.2">
      <c r="A33" s="7"/>
      <c r="B33" s="7"/>
      <c r="C33" s="103"/>
      <c r="D33" s="103"/>
      <c r="E33" s="103"/>
      <c r="F33" s="103"/>
    </row>
    <row r="34" spans="1:6" s="6" customFormat="1" x14ac:dyDescent="0.2">
      <c r="A34" s="7"/>
      <c r="B34" s="8" t="s">
        <v>19</v>
      </c>
      <c r="C34" s="103"/>
      <c r="D34" s="103"/>
      <c r="E34" s="103"/>
      <c r="F34" s="103"/>
    </row>
    <row r="35" spans="1:6" s="6" customFormat="1" x14ac:dyDescent="0.2">
      <c r="A35" s="7" t="s">
        <v>320</v>
      </c>
      <c r="B35" s="7" t="s">
        <v>7</v>
      </c>
      <c r="C35" s="103">
        <v>42436</v>
      </c>
      <c r="D35" s="103">
        <v>43709</v>
      </c>
      <c r="E35" s="103">
        <v>43709</v>
      </c>
      <c r="F35" s="103" t="s">
        <v>430</v>
      </c>
    </row>
    <row r="36" spans="1:6" s="6" customFormat="1" x14ac:dyDescent="0.2">
      <c r="A36" s="7" t="s">
        <v>321</v>
      </c>
      <c r="B36" s="7" t="s">
        <v>20</v>
      </c>
      <c r="C36" s="103">
        <v>11488</v>
      </c>
      <c r="D36" s="103">
        <v>11832</v>
      </c>
      <c r="E36" s="103">
        <v>11832</v>
      </c>
      <c r="F36" s="103" t="s">
        <v>430</v>
      </c>
    </row>
    <row r="37" spans="1:6" s="6" customFormat="1" x14ac:dyDescent="0.2">
      <c r="A37" s="7" t="s">
        <v>322</v>
      </c>
      <c r="B37" s="7" t="s">
        <v>429</v>
      </c>
      <c r="C37" s="103">
        <v>5159</v>
      </c>
      <c r="D37" s="103">
        <v>0</v>
      </c>
      <c r="E37" s="103">
        <v>0</v>
      </c>
      <c r="F37" s="103">
        <v>0</v>
      </c>
    </row>
    <row r="38" spans="1:6" s="6" customFormat="1" ht="13.5" thickBot="1" x14ac:dyDescent="0.25">
      <c r="A38" s="53" t="s">
        <v>323</v>
      </c>
      <c r="B38" s="54" t="s">
        <v>8</v>
      </c>
      <c r="C38" s="104">
        <v>7500</v>
      </c>
      <c r="D38" s="104">
        <v>78000</v>
      </c>
      <c r="E38" s="104">
        <v>8000</v>
      </c>
      <c r="F38" s="104" t="s">
        <v>430</v>
      </c>
    </row>
    <row r="39" spans="1:6" s="6" customFormat="1" ht="13.5" thickTop="1" x14ac:dyDescent="0.2">
      <c r="A39" s="9" t="s">
        <v>21</v>
      </c>
      <c r="B39" s="11" t="s">
        <v>10</v>
      </c>
      <c r="C39" s="88">
        <f>SUM(C35:C38)</f>
        <v>66583</v>
      </c>
      <c r="D39" s="88">
        <f>SUM(D35:D38)</f>
        <v>133541</v>
      </c>
      <c r="E39" s="88">
        <f>SUM(E35:E38)</f>
        <v>63541</v>
      </c>
      <c r="F39" s="88">
        <f>SUM(F35:F38)</f>
        <v>0</v>
      </c>
    </row>
    <row r="40" spans="1:6" s="6" customFormat="1" x14ac:dyDescent="0.2">
      <c r="A40" s="13"/>
      <c r="B40" s="13"/>
      <c r="C40" s="14"/>
      <c r="D40" s="13"/>
      <c r="E40" s="13"/>
      <c r="F40" s="13"/>
    </row>
    <row r="41" spans="1:6" s="6" customFormat="1" x14ac:dyDescent="0.2">
      <c r="A41" s="13"/>
      <c r="B41" s="13"/>
      <c r="C41" s="15"/>
      <c r="D41" s="13"/>
      <c r="E41" s="13"/>
      <c r="F41" s="13"/>
    </row>
    <row r="42" spans="1:6" s="6" customFormat="1" x14ac:dyDescent="0.2">
      <c r="A42" s="29"/>
      <c r="B42" s="29"/>
      <c r="C42" s="29"/>
      <c r="D42" s="29"/>
      <c r="E42" s="29"/>
      <c r="F42" s="29"/>
    </row>
    <row r="43" spans="1:6" s="6" customFormat="1" x14ac:dyDescent="0.2">
      <c r="A43" s="29"/>
      <c r="B43" s="29"/>
      <c r="C43" s="29"/>
      <c r="D43" s="29"/>
      <c r="E43" s="29"/>
      <c r="F43" s="29"/>
    </row>
    <row r="44" spans="1:6" s="6" customFormat="1" x14ac:dyDescent="0.2">
      <c r="A44" s="29"/>
      <c r="B44" s="29"/>
      <c r="C44" s="29"/>
      <c r="D44" s="29"/>
      <c r="E44" s="29"/>
      <c r="F44" s="29"/>
    </row>
    <row r="45" spans="1:6" s="6" customFormat="1" x14ac:dyDescent="0.2">
      <c r="A45" s="29"/>
      <c r="B45" s="29"/>
      <c r="C45" s="29"/>
      <c r="D45" s="29"/>
      <c r="E45" s="29"/>
      <c r="F45" s="29"/>
    </row>
    <row r="46" spans="1:6" s="6" customFormat="1" x14ac:dyDescent="0.2">
      <c r="A46" s="29"/>
      <c r="B46" s="29"/>
      <c r="C46" s="29"/>
      <c r="D46" s="29"/>
      <c r="E46" s="29"/>
      <c r="F46" s="29"/>
    </row>
    <row r="47" spans="1:6" s="6" customFormat="1" x14ac:dyDescent="0.2">
      <c r="A47"/>
      <c r="B47"/>
      <c r="C47"/>
      <c r="D47"/>
      <c r="E47"/>
      <c r="F47"/>
    </row>
    <row r="48" spans="1:6" s="6" customFormat="1" x14ac:dyDescent="0.2">
      <c r="A48"/>
      <c r="B48"/>
      <c r="C48"/>
      <c r="D48"/>
      <c r="E48"/>
      <c r="F48"/>
    </row>
    <row r="49" spans="1:6" s="29" customFormat="1" x14ac:dyDescent="0.2">
      <c r="A49"/>
      <c r="B49"/>
      <c r="C49"/>
      <c r="D49"/>
      <c r="E49"/>
      <c r="F49"/>
    </row>
    <row r="50" spans="1:6" s="29" customFormat="1" x14ac:dyDescent="0.2">
      <c r="A50"/>
      <c r="B50"/>
      <c r="C50"/>
      <c r="D50"/>
      <c r="E50"/>
      <c r="F50"/>
    </row>
    <row r="51" spans="1:6" s="29" customFormat="1" x14ac:dyDescent="0.2">
      <c r="A51"/>
      <c r="B51"/>
      <c r="C51"/>
      <c r="D51"/>
      <c r="E51"/>
      <c r="F51"/>
    </row>
    <row r="52" spans="1:6" s="29" customFormat="1" x14ac:dyDescent="0.2">
      <c r="A52"/>
      <c r="B52"/>
      <c r="C52"/>
      <c r="D52"/>
      <c r="E52"/>
      <c r="F52"/>
    </row>
    <row r="53" spans="1:6" s="29" customFormat="1" x14ac:dyDescent="0.2">
      <c r="A53"/>
      <c r="B53"/>
      <c r="C53"/>
      <c r="D53"/>
      <c r="E53"/>
      <c r="F53"/>
    </row>
  </sheetData>
  <phoneticPr fontId="7" type="noConversion"/>
  <printOptions horizontalCentered="1" gridLines="1"/>
  <pageMargins left="0.25" right="0" top="0.75" bottom="0.5" header="0.25" footer="0.25"/>
  <pageSetup scale="90" orientation="portrait" horizontalDpi="300" verticalDpi="300" r:id="rId1"/>
  <headerFooter alignWithMargins="0">
    <oddHeader xml:space="preserve">&amp;C&amp;"Arial,Bold"&amp;16TOWN OF PENDLETON BUDGET FOR 2016
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view="pageLayout" topLeftCell="A31" zoomScaleNormal="100" workbookViewId="0">
      <selection activeCell="D42" sqref="D42"/>
    </sheetView>
  </sheetViews>
  <sheetFormatPr defaultRowHeight="12.75" x14ac:dyDescent="0.2"/>
  <cols>
    <col min="1" max="1" width="15.140625" customWidth="1"/>
    <col min="2" max="2" width="29.28515625" customWidth="1"/>
    <col min="3" max="3" width="11.140625" bestFit="1" customWidth="1"/>
    <col min="4" max="4" width="11.42578125" bestFit="1" customWidth="1"/>
    <col min="5" max="6" width="13.5703125" bestFit="1" customWidth="1"/>
  </cols>
  <sheetData>
    <row r="1" spans="1:23" s="28" customFormat="1" ht="15.75" x14ac:dyDescent="0.25">
      <c r="A1" s="30"/>
      <c r="B1" s="31" t="s">
        <v>26</v>
      </c>
      <c r="C1" s="32"/>
      <c r="D1" s="32"/>
      <c r="E1" s="32"/>
      <c r="F1" s="3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s="109" customFormat="1" x14ac:dyDescent="0.2">
      <c r="D2" s="118"/>
      <c r="E2" s="110"/>
      <c r="F2" s="202"/>
      <c r="G2" s="195"/>
      <c r="H2" s="195"/>
      <c r="I2" s="195"/>
      <c r="J2" s="195"/>
      <c r="K2" s="195"/>
      <c r="L2" s="195"/>
      <c r="M2" s="195"/>
      <c r="N2" s="195"/>
      <c r="O2" s="195"/>
    </row>
    <row r="3" spans="1:23" s="38" customFormat="1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  <c r="G3" s="195"/>
      <c r="H3" s="195"/>
      <c r="I3" s="195"/>
      <c r="J3" s="195"/>
      <c r="K3" s="195"/>
      <c r="L3" s="195"/>
      <c r="M3" s="195"/>
      <c r="N3" s="195"/>
      <c r="O3" s="195"/>
      <c r="P3"/>
      <c r="Q3"/>
      <c r="R3"/>
      <c r="S3"/>
      <c r="T3"/>
      <c r="U3"/>
      <c r="V3"/>
      <c r="W3"/>
    </row>
    <row r="4" spans="1:23" s="37" customFormat="1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18" customFormat="1" x14ac:dyDescent="0.2">
      <c r="A5" s="7" t="s">
        <v>550</v>
      </c>
      <c r="B5" s="18" t="s">
        <v>154</v>
      </c>
      <c r="C5" s="92">
        <v>5000</v>
      </c>
      <c r="D5" s="92">
        <v>5000</v>
      </c>
      <c r="E5" s="92">
        <v>5000</v>
      </c>
      <c r="F5" s="92" t="s">
        <v>430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18" customFormat="1" x14ac:dyDescent="0.2">
      <c r="C6" s="86"/>
      <c r="D6" s="86"/>
      <c r="E6" s="86"/>
      <c r="F6" s="8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18" customFormat="1" x14ac:dyDescent="0.2">
      <c r="B7" s="8" t="s">
        <v>171</v>
      </c>
      <c r="C7" s="86"/>
      <c r="D7" s="86" t="s">
        <v>430</v>
      </c>
      <c r="E7" s="86" t="s">
        <v>430</v>
      </c>
      <c r="F7" s="86" t="s">
        <v>430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18" customFormat="1" x14ac:dyDescent="0.2">
      <c r="A8" s="7" t="s">
        <v>551</v>
      </c>
      <c r="B8" s="18" t="s">
        <v>83</v>
      </c>
      <c r="C8" s="86">
        <v>22515</v>
      </c>
      <c r="D8" s="103">
        <v>23000</v>
      </c>
      <c r="E8" s="103">
        <v>23200</v>
      </c>
      <c r="F8" s="103" t="s">
        <v>430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18" customFormat="1" x14ac:dyDescent="0.2">
      <c r="A9" s="7" t="s">
        <v>552</v>
      </c>
      <c r="B9" s="18" t="s">
        <v>172</v>
      </c>
      <c r="C9" s="86">
        <v>7314</v>
      </c>
      <c r="D9" s="103">
        <v>7417</v>
      </c>
      <c r="E9" s="103">
        <v>7533</v>
      </c>
      <c r="F9" s="103" t="s">
        <v>430</v>
      </c>
      <c r="G9"/>
      <c r="H9" s="106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18" customFormat="1" x14ac:dyDescent="0.2">
      <c r="A10" s="7" t="s">
        <v>553</v>
      </c>
      <c r="B10" s="18" t="s">
        <v>12</v>
      </c>
      <c r="C10" s="86">
        <v>1000</v>
      </c>
      <c r="D10" s="103">
        <v>1000</v>
      </c>
      <c r="E10" s="103">
        <v>1000</v>
      </c>
      <c r="F10" s="103" t="s">
        <v>430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18" customFormat="1" x14ac:dyDescent="0.2">
      <c r="A11" s="7" t="s">
        <v>554</v>
      </c>
      <c r="B11" s="18" t="s">
        <v>173</v>
      </c>
      <c r="C11" s="86">
        <v>3000</v>
      </c>
      <c r="D11" s="103">
        <v>3500</v>
      </c>
      <c r="E11" s="103">
        <v>3500</v>
      </c>
      <c r="F11" s="103" t="s">
        <v>430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18" customFormat="1" x14ac:dyDescent="0.2">
      <c r="A12" s="7" t="s">
        <v>555</v>
      </c>
      <c r="B12" s="18" t="s">
        <v>174</v>
      </c>
      <c r="C12" s="86">
        <v>450</v>
      </c>
      <c r="D12" s="103">
        <v>450</v>
      </c>
      <c r="E12" s="103">
        <v>450</v>
      </c>
      <c r="F12" s="103" t="s">
        <v>430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18" customFormat="1" x14ac:dyDescent="0.2">
      <c r="A13" s="7" t="s">
        <v>556</v>
      </c>
      <c r="B13" s="18" t="s">
        <v>153</v>
      </c>
      <c r="C13" s="86">
        <v>6400</v>
      </c>
      <c r="D13" s="103">
        <v>4000</v>
      </c>
      <c r="E13" s="103">
        <v>4000</v>
      </c>
      <c r="F13" s="103" t="s">
        <v>430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18" customFormat="1" x14ac:dyDescent="0.2">
      <c r="A14" s="7" t="s">
        <v>557</v>
      </c>
      <c r="B14" s="18" t="s">
        <v>175</v>
      </c>
      <c r="C14" s="86">
        <v>6600</v>
      </c>
      <c r="D14" s="103">
        <v>6600</v>
      </c>
      <c r="E14" s="103">
        <v>6600</v>
      </c>
      <c r="F14" s="103" t="s">
        <v>430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23" customFormat="1" ht="13.5" thickBot="1" x14ac:dyDescent="0.25">
      <c r="A15" s="10" t="s">
        <v>558</v>
      </c>
      <c r="B15" s="23" t="s">
        <v>176</v>
      </c>
      <c r="C15" s="87">
        <v>1000</v>
      </c>
      <c r="D15" s="104">
        <v>1000</v>
      </c>
      <c r="E15" s="104">
        <v>1000</v>
      </c>
      <c r="F15" s="104" t="s">
        <v>430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21" customFormat="1" ht="13.5" thickTop="1" x14ac:dyDescent="0.2">
      <c r="B16" s="11" t="s">
        <v>10</v>
      </c>
      <c r="C16" s="88">
        <f>SUM(C8:C15)</f>
        <v>48279</v>
      </c>
      <c r="D16" s="88">
        <f>SUM(D8:D15)</f>
        <v>46967</v>
      </c>
      <c r="E16" s="88">
        <f>SUM(E8:E15)</f>
        <v>47283</v>
      </c>
      <c r="F16" s="88">
        <f>SUM(F8:F15)</f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18" customFormat="1" x14ac:dyDescent="0.2">
      <c r="C17" s="86"/>
      <c r="D17" s="86"/>
      <c r="E17" s="86"/>
      <c r="F17" s="86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18" customFormat="1" ht="13.5" thickBot="1" x14ac:dyDescent="0.25">
      <c r="A18" s="23"/>
      <c r="B18" s="145" t="s">
        <v>177</v>
      </c>
      <c r="C18" s="87"/>
      <c r="D18" s="87" t="s">
        <v>430</v>
      </c>
      <c r="E18" s="87" t="s">
        <v>430</v>
      </c>
      <c r="F18" s="87" t="s">
        <v>430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18" customFormat="1" ht="13.5" thickTop="1" x14ac:dyDescent="0.2">
      <c r="A19" s="9" t="s">
        <v>559</v>
      </c>
      <c r="B19" s="21" t="s">
        <v>178</v>
      </c>
      <c r="C19" s="88">
        <v>160000</v>
      </c>
      <c r="D19" s="88">
        <v>160000</v>
      </c>
      <c r="E19" s="88">
        <v>160000</v>
      </c>
      <c r="F19" s="88" t="s">
        <v>430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18" customFormat="1" x14ac:dyDescent="0.2">
      <c r="C20" s="86"/>
      <c r="D20" s="86"/>
      <c r="E20" s="86"/>
      <c r="F20" s="86" t="s">
        <v>430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18" customFormat="1" x14ac:dyDescent="0.2">
      <c r="B21" s="8" t="s">
        <v>179</v>
      </c>
      <c r="C21" s="86"/>
      <c r="D21" s="86" t="s">
        <v>430</v>
      </c>
      <c r="E21" s="86" t="s">
        <v>430</v>
      </c>
      <c r="F21" s="86" t="s">
        <v>430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18" customFormat="1" x14ac:dyDescent="0.2">
      <c r="A22" s="7" t="s">
        <v>560</v>
      </c>
      <c r="B22" s="18" t="s">
        <v>83</v>
      </c>
      <c r="C22" s="86">
        <v>91480</v>
      </c>
      <c r="D22" s="103">
        <v>94000</v>
      </c>
      <c r="E22" s="103">
        <v>94500</v>
      </c>
      <c r="F22" s="103" t="s">
        <v>430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18" customFormat="1" x14ac:dyDescent="0.2">
      <c r="A23" s="7" t="s">
        <v>561</v>
      </c>
      <c r="B23" s="18" t="s">
        <v>180</v>
      </c>
      <c r="C23" s="86">
        <v>1600</v>
      </c>
      <c r="D23" s="103">
        <v>1600</v>
      </c>
      <c r="E23" s="103">
        <v>1600</v>
      </c>
      <c r="F23" s="103" t="s">
        <v>430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18" customFormat="1" x14ac:dyDescent="0.2">
      <c r="A24" s="7" t="s">
        <v>562</v>
      </c>
      <c r="B24" s="18" t="s">
        <v>181</v>
      </c>
      <c r="C24" s="86">
        <v>1000</v>
      </c>
      <c r="D24" s="103">
        <v>1000</v>
      </c>
      <c r="E24" s="103">
        <v>1000</v>
      </c>
      <c r="F24" s="103" t="s">
        <v>430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18" customFormat="1" x14ac:dyDescent="0.2">
      <c r="A25" s="7" t="s">
        <v>563</v>
      </c>
      <c r="B25" s="18" t="s">
        <v>182</v>
      </c>
      <c r="C25" s="86">
        <v>10000</v>
      </c>
      <c r="D25" s="103">
        <v>74400</v>
      </c>
      <c r="E25" s="103">
        <v>74400</v>
      </c>
      <c r="F25" s="103" t="s">
        <v>430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18" customFormat="1" x14ac:dyDescent="0.2">
      <c r="A26" s="7" t="s">
        <v>564</v>
      </c>
      <c r="B26" s="18" t="s">
        <v>183</v>
      </c>
      <c r="C26" s="86">
        <v>19000</v>
      </c>
      <c r="D26" s="103">
        <v>20000</v>
      </c>
      <c r="E26" s="103">
        <v>20000</v>
      </c>
      <c r="F26" s="103" t="s">
        <v>430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18" customFormat="1" x14ac:dyDescent="0.2">
      <c r="A27" s="7" t="s">
        <v>565</v>
      </c>
      <c r="B27" s="18" t="s">
        <v>184</v>
      </c>
      <c r="C27" s="86">
        <v>1000</v>
      </c>
      <c r="D27" s="103">
        <v>1000</v>
      </c>
      <c r="E27" s="103">
        <v>1000</v>
      </c>
      <c r="F27" s="103" t="s">
        <v>430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s="18" customFormat="1" x14ac:dyDescent="0.2">
      <c r="A28" s="7" t="s">
        <v>566</v>
      </c>
      <c r="B28" s="18" t="s">
        <v>185</v>
      </c>
      <c r="C28" s="86">
        <v>3000</v>
      </c>
      <c r="D28" s="103">
        <v>3000</v>
      </c>
      <c r="E28" s="103">
        <v>3000</v>
      </c>
      <c r="F28" s="103" t="s">
        <v>430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18" customFormat="1" x14ac:dyDescent="0.2">
      <c r="A29" s="7" t="s">
        <v>567</v>
      </c>
      <c r="B29" s="18" t="s">
        <v>186</v>
      </c>
      <c r="C29" s="86">
        <v>3000</v>
      </c>
      <c r="D29" s="103">
        <v>3000</v>
      </c>
      <c r="E29" s="103">
        <v>3000</v>
      </c>
      <c r="F29" s="103" t="s">
        <v>430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s="25" customFormat="1" x14ac:dyDescent="0.2">
      <c r="A30" s="218" t="s">
        <v>568</v>
      </c>
      <c r="B30" s="25" t="s">
        <v>289</v>
      </c>
      <c r="C30" s="86">
        <v>4200</v>
      </c>
      <c r="D30" s="103">
        <v>4200</v>
      </c>
      <c r="E30" s="103">
        <v>4200</v>
      </c>
      <c r="F30" s="103" t="s">
        <v>430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s="25" customFormat="1" x14ac:dyDescent="0.2">
      <c r="A31" s="218" t="s">
        <v>569</v>
      </c>
      <c r="B31" s="25" t="s">
        <v>288</v>
      </c>
      <c r="C31" s="86">
        <v>5000</v>
      </c>
      <c r="D31" s="103">
        <v>5000</v>
      </c>
      <c r="E31" s="103">
        <v>5000</v>
      </c>
      <c r="F31" s="103" t="s">
        <v>430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s="23" customFormat="1" ht="13.5" thickBot="1" x14ac:dyDescent="0.25">
      <c r="A32" s="7" t="s">
        <v>570</v>
      </c>
      <c r="B32" s="18" t="s">
        <v>140</v>
      </c>
      <c r="C32" s="86">
        <v>1000</v>
      </c>
      <c r="D32" s="103">
        <v>1000</v>
      </c>
      <c r="E32" s="103">
        <v>1000</v>
      </c>
      <c r="F32" s="103" t="s">
        <v>430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s="98" customFormat="1" ht="13.5" thickTop="1" x14ac:dyDescent="0.2">
      <c r="A33" s="9" t="s">
        <v>571</v>
      </c>
      <c r="B33" s="9" t="s">
        <v>505</v>
      </c>
      <c r="C33" s="90">
        <v>2000</v>
      </c>
      <c r="D33" s="135">
        <v>2000</v>
      </c>
      <c r="E33" s="135">
        <v>2000</v>
      </c>
      <c r="F33" s="135" t="s">
        <v>430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s="21" customFormat="1" x14ac:dyDescent="0.2">
      <c r="B34" s="11" t="s">
        <v>10</v>
      </c>
      <c r="C34" s="88">
        <f>SUM(C22:C33)</f>
        <v>142280</v>
      </c>
      <c r="D34" s="88">
        <f>SUM(D22:D33)</f>
        <v>210200</v>
      </c>
      <c r="E34" s="88">
        <f>SUM(E22:E33)</f>
        <v>210700</v>
      </c>
      <c r="F34" s="88">
        <f>SUM(F22:F33)</f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18" customFormat="1" x14ac:dyDescent="0.2">
      <c r="C35" s="86"/>
      <c r="D35" s="86"/>
      <c r="E35" s="86"/>
      <c r="F35" s="86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18" customFormat="1" x14ac:dyDescent="0.2">
      <c r="B36" s="8" t="s">
        <v>160</v>
      </c>
      <c r="C36" s="86"/>
      <c r="D36" s="86"/>
      <c r="E36" s="86"/>
      <c r="F36" s="8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18" customFormat="1" x14ac:dyDescent="0.2">
      <c r="A37" s="7" t="s">
        <v>572</v>
      </c>
      <c r="B37" s="18" t="s">
        <v>258</v>
      </c>
      <c r="C37" s="86">
        <v>24237</v>
      </c>
      <c r="D37" s="103">
        <v>20000</v>
      </c>
      <c r="E37" s="103">
        <v>15400</v>
      </c>
      <c r="F37" s="103" t="s">
        <v>430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s="18" customFormat="1" x14ac:dyDescent="0.2">
      <c r="A38" s="7" t="s">
        <v>573</v>
      </c>
      <c r="B38" s="18" t="s">
        <v>286</v>
      </c>
      <c r="C38" s="86">
        <v>9280</v>
      </c>
      <c r="D38" s="103">
        <v>9600</v>
      </c>
      <c r="E38" s="103">
        <v>9600</v>
      </c>
      <c r="F38" s="103" t="s">
        <v>430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s="18" customFormat="1" x14ac:dyDescent="0.2">
      <c r="A39" s="7" t="s">
        <v>574</v>
      </c>
      <c r="B39" s="18" t="s">
        <v>187</v>
      </c>
      <c r="C39" s="86">
        <v>200</v>
      </c>
      <c r="D39" s="103">
        <v>200</v>
      </c>
      <c r="E39" s="103">
        <v>200</v>
      </c>
      <c r="F39" s="103" t="s">
        <v>430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s="18" customFormat="1" x14ac:dyDescent="0.2">
      <c r="A40" s="7" t="s">
        <v>575</v>
      </c>
      <c r="B40" s="7" t="s">
        <v>591</v>
      </c>
      <c r="C40" s="86">
        <v>1000</v>
      </c>
      <c r="D40" s="103">
        <v>1000</v>
      </c>
      <c r="E40" s="103">
        <v>1000</v>
      </c>
      <c r="F40" s="103" t="s">
        <v>430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s="18" customFormat="1" x14ac:dyDescent="0.2">
      <c r="A41" s="7" t="s">
        <v>583</v>
      </c>
      <c r="B41" s="7" t="s">
        <v>584</v>
      </c>
      <c r="C41" s="86"/>
      <c r="D41" s="103" t="s">
        <v>430</v>
      </c>
      <c r="E41" s="86"/>
      <c r="F41" s="8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s="18" customFormat="1" x14ac:dyDescent="0.2">
      <c r="A42" s="7" t="s">
        <v>576</v>
      </c>
      <c r="B42" s="18" t="s">
        <v>118</v>
      </c>
      <c r="C42" s="86">
        <v>200</v>
      </c>
      <c r="D42" s="103">
        <v>200</v>
      </c>
      <c r="E42" s="103">
        <v>200</v>
      </c>
      <c r="F42" s="103" t="s">
        <v>430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s="18" customFormat="1" ht="13.5" thickBot="1" x14ac:dyDescent="0.25">
      <c r="A43" s="10" t="s">
        <v>577</v>
      </c>
      <c r="B43" s="23" t="s">
        <v>161</v>
      </c>
      <c r="C43" s="87">
        <v>32650</v>
      </c>
      <c r="D43" s="104">
        <v>24500</v>
      </c>
      <c r="E43" s="104">
        <v>31300</v>
      </c>
      <c r="F43" s="104" t="s">
        <v>430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s="21" customFormat="1" ht="14.25" thickTop="1" thickBot="1" x14ac:dyDescent="0.25">
      <c r="B44" s="11" t="s">
        <v>10</v>
      </c>
      <c r="C44" s="88">
        <f>SUM(C37:C43)</f>
        <v>67567</v>
      </c>
      <c r="D44" s="88">
        <f>SUM(D37:D43)</f>
        <v>55500</v>
      </c>
      <c r="E44" s="88">
        <f>SUM(E37:E43)</f>
        <v>57700</v>
      </c>
      <c r="F44" s="88">
        <f>SUM(F37:F43)</f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s="18" customFormat="1" ht="14.25" thickTop="1" thickBot="1" x14ac:dyDescent="0.25">
      <c r="A45" s="47" t="s">
        <v>188</v>
      </c>
      <c r="B45" s="48"/>
      <c r="C45" s="99">
        <f>C5+C16+C19+C34+C44</f>
        <v>423126</v>
      </c>
      <c r="D45" s="99">
        <f t="shared" ref="D45:F45" si="0">D5+D16+D19+D34+D44</f>
        <v>477667</v>
      </c>
      <c r="E45" s="99">
        <f t="shared" si="0"/>
        <v>480683</v>
      </c>
      <c r="F45" s="99" t="e">
        <f t="shared" si="0"/>
        <v>#VALUE!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18" customFormat="1" ht="13.5" thickTop="1" x14ac:dyDescent="0.2">
      <c r="A46" s="166"/>
      <c r="B46" s="98"/>
      <c r="C46" s="161"/>
      <c r="D46" s="161"/>
      <c r="E46" s="161"/>
      <c r="F46" s="161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18" customFormat="1" x14ac:dyDescent="0.2">
      <c r="A47" s="137" t="s">
        <v>432</v>
      </c>
      <c r="B47" s="179" t="s">
        <v>296</v>
      </c>
      <c r="C47" s="138" t="s">
        <v>430</v>
      </c>
      <c r="D47" s="138" t="s">
        <v>430</v>
      </c>
      <c r="E47" s="138" t="s">
        <v>430</v>
      </c>
      <c r="F47" s="138" t="s">
        <v>430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23" customFormat="1" ht="13.5" thickBot="1" x14ac:dyDescent="0.25">
      <c r="A48" s="137"/>
      <c r="B48" s="7" t="s">
        <v>506</v>
      </c>
      <c r="C48" s="138">
        <v>35000</v>
      </c>
      <c r="D48" s="240">
        <v>35000</v>
      </c>
      <c r="E48" s="241">
        <v>35000</v>
      </c>
      <c r="F48" s="241" t="s">
        <v>430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21" customFormat="1" ht="13.5" thickTop="1" x14ac:dyDescent="0.2">
      <c r="A49" s="257"/>
      <c r="B49" s="218" t="s">
        <v>507</v>
      </c>
      <c r="C49" s="231">
        <v>10000</v>
      </c>
      <c r="D49" s="240">
        <v>10000</v>
      </c>
      <c r="E49" s="255">
        <v>10000</v>
      </c>
      <c r="F49" s="255" t="s">
        <v>430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29" customFormat="1" x14ac:dyDescent="0.2">
      <c r="A50" s="18"/>
      <c r="B50" s="7" t="s">
        <v>620</v>
      </c>
      <c r="C50" s="138">
        <v>40000</v>
      </c>
      <c r="D50" s="103">
        <v>0</v>
      </c>
      <c r="E50" s="241">
        <v>0</v>
      </c>
      <c r="F50" s="241" t="s">
        <v>430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3.5" thickBot="1" x14ac:dyDescent="0.25">
      <c r="A51" s="43" t="s">
        <v>10</v>
      </c>
      <c r="B51" s="258" t="s">
        <v>297</v>
      </c>
      <c r="C51" s="223">
        <f>SUM(C47:C50)</f>
        <v>85000</v>
      </c>
      <c r="D51" s="223">
        <f t="shared" ref="D51:F51" si="1">SUM(D47:D50)</f>
        <v>45000</v>
      </c>
      <c r="E51" s="223">
        <f t="shared" si="1"/>
        <v>45000</v>
      </c>
      <c r="F51" s="223">
        <f t="shared" si="1"/>
        <v>0</v>
      </c>
    </row>
    <row r="52" spans="1:23" ht="14.25" thickTop="1" thickBot="1" x14ac:dyDescent="0.25">
      <c r="C52" s="17"/>
      <c r="D52" s="17"/>
      <c r="E52" s="17"/>
      <c r="F52" s="17"/>
    </row>
    <row r="53" spans="1:23" ht="14.25" thickTop="1" thickBot="1" x14ac:dyDescent="0.25">
      <c r="A53" s="156" t="s">
        <v>10</v>
      </c>
      <c r="B53" s="157"/>
      <c r="C53" s="215">
        <f>C45+C51</f>
        <v>508126</v>
      </c>
      <c r="D53" s="215">
        <f>D45+D51</f>
        <v>522667</v>
      </c>
      <c r="E53" s="215">
        <f>E45+E51</f>
        <v>525683</v>
      </c>
      <c r="F53" s="215" t="e">
        <f>F45+F51</f>
        <v>#VALUE!</v>
      </c>
    </row>
    <row r="54" spans="1:23" ht="13.5" thickTop="1" x14ac:dyDescent="0.2">
      <c r="C54" s="17"/>
      <c r="D54" s="17"/>
      <c r="E54" s="17"/>
      <c r="F54" s="17"/>
    </row>
    <row r="55" spans="1:23" x14ac:dyDescent="0.2">
      <c r="C55" s="17"/>
      <c r="D55" s="17"/>
      <c r="E55" s="17"/>
      <c r="F55" s="17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56"/>
  <sheetViews>
    <sheetView view="pageLayout" zoomScaleNormal="100" workbookViewId="0">
      <selection activeCell="D42" sqref="D42"/>
    </sheetView>
  </sheetViews>
  <sheetFormatPr defaultRowHeight="12.75" x14ac:dyDescent="0.2"/>
  <cols>
    <col min="1" max="1" width="9.7109375" customWidth="1"/>
    <col min="2" max="2" width="31.28515625" customWidth="1"/>
    <col min="3" max="6" width="15.7109375" customWidth="1"/>
    <col min="8" max="8" width="10.140625" bestFit="1" customWidth="1"/>
  </cols>
  <sheetData>
    <row r="1" spans="1:114" s="29" customFormat="1" ht="15.75" x14ac:dyDescent="0.25">
      <c r="A1" s="30"/>
      <c r="B1" s="31" t="s">
        <v>27</v>
      </c>
      <c r="C1" s="32"/>
      <c r="D1" s="32"/>
      <c r="E1" s="32"/>
      <c r="F1" s="177"/>
    </row>
    <row r="2" spans="1:114" s="112" customFormat="1" x14ac:dyDescent="0.2">
      <c r="A2" s="123"/>
      <c r="B2" s="123"/>
      <c r="C2" s="123"/>
      <c r="D2" s="124"/>
      <c r="E2" s="123"/>
      <c r="F2" s="17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</row>
    <row r="3" spans="1:114" s="29" customFormat="1" x14ac:dyDescent="0.2">
      <c r="A3" s="26" t="s">
        <v>0</v>
      </c>
      <c r="B3" s="26"/>
      <c r="C3" s="26" t="s">
        <v>2</v>
      </c>
      <c r="D3" s="26" t="s">
        <v>3</v>
      </c>
      <c r="E3" s="26" t="s">
        <v>273</v>
      </c>
      <c r="F3" s="26" t="s">
        <v>2</v>
      </c>
    </row>
    <row r="4" spans="1:114" s="29" customFormat="1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</row>
    <row r="5" spans="1:114" s="29" customFormat="1" x14ac:dyDescent="0.2">
      <c r="A5" s="176" t="s">
        <v>484</v>
      </c>
      <c r="B5" s="94" t="s">
        <v>280</v>
      </c>
      <c r="C5" s="95">
        <v>600</v>
      </c>
      <c r="D5" s="220">
        <v>700</v>
      </c>
      <c r="E5" s="220">
        <v>700</v>
      </c>
      <c r="F5" s="220" t="s">
        <v>430</v>
      </c>
    </row>
    <row r="6" spans="1:114" s="29" customFormat="1" x14ac:dyDescent="0.2">
      <c r="A6" s="7" t="s">
        <v>485</v>
      </c>
      <c r="B6" s="18" t="s">
        <v>259</v>
      </c>
      <c r="C6" s="95">
        <v>270000</v>
      </c>
      <c r="D6" s="220">
        <v>299617</v>
      </c>
      <c r="E6" s="220">
        <v>299617</v>
      </c>
      <c r="F6" s="220" t="s">
        <v>430</v>
      </c>
    </row>
    <row r="7" spans="1:114" s="29" customFormat="1" x14ac:dyDescent="0.2">
      <c r="A7" s="7" t="s">
        <v>486</v>
      </c>
      <c r="B7" s="18" t="s">
        <v>264</v>
      </c>
      <c r="C7" s="95">
        <v>900</v>
      </c>
      <c r="D7" s="220">
        <v>700</v>
      </c>
      <c r="E7" s="220">
        <v>700</v>
      </c>
      <c r="F7" s="220" t="s">
        <v>430</v>
      </c>
    </row>
    <row r="8" spans="1:114" s="29" customFormat="1" x14ac:dyDescent="0.2">
      <c r="A8" s="7" t="s">
        <v>487</v>
      </c>
      <c r="B8" s="18" t="s">
        <v>189</v>
      </c>
      <c r="C8" s="95">
        <v>20000</v>
      </c>
      <c r="D8" s="220">
        <v>21000</v>
      </c>
      <c r="E8" s="220">
        <v>21000</v>
      </c>
      <c r="F8" s="220" t="s">
        <v>430</v>
      </c>
    </row>
    <row r="9" spans="1:114" s="29" customFormat="1" x14ac:dyDescent="0.2">
      <c r="A9" s="7" t="s">
        <v>488</v>
      </c>
      <c r="B9" s="18" t="s">
        <v>190</v>
      </c>
      <c r="C9" s="95">
        <v>4000</v>
      </c>
      <c r="D9" s="220">
        <v>3500</v>
      </c>
      <c r="E9" s="220">
        <v>3500</v>
      </c>
      <c r="F9" s="220" t="s">
        <v>430</v>
      </c>
    </row>
    <row r="10" spans="1:114" s="29" customFormat="1" x14ac:dyDescent="0.2">
      <c r="A10" s="7" t="s">
        <v>489</v>
      </c>
      <c r="B10" s="18" t="s">
        <v>191</v>
      </c>
      <c r="C10" s="220">
        <v>16000</v>
      </c>
      <c r="D10" s="220">
        <v>16000</v>
      </c>
      <c r="E10" s="220">
        <v>0</v>
      </c>
      <c r="F10" s="220" t="s">
        <v>430</v>
      </c>
    </row>
    <row r="11" spans="1:114" s="29" customFormat="1" x14ac:dyDescent="0.2">
      <c r="A11" s="7" t="s">
        <v>617</v>
      </c>
      <c r="B11" s="7" t="s">
        <v>615</v>
      </c>
      <c r="C11" s="95">
        <v>200</v>
      </c>
      <c r="D11" s="220">
        <v>150</v>
      </c>
      <c r="E11" s="220">
        <v>150</v>
      </c>
      <c r="F11" s="220" t="s">
        <v>430</v>
      </c>
    </row>
    <row r="12" spans="1:114" s="29" customFormat="1" x14ac:dyDescent="0.2">
      <c r="A12" s="222" t="s">
        <v>490</v>
      </c>
      <c r="B12" s="98" t="s">
        <v>281</v>
      </c>
      <c r="C12" s="231">
        <v>0</v>
      </c>
      <c r="D12" s="255">
        <v>0</v>
      </c>
      <c r="E12" s="255">
        <v>0</v>
      </c>
      <c r="F12" s="255">
        <v>0</v>
      </c>
    </row>
    <row r="13" spans="1:114" s="29" customFormat="1" ht="13.5" thickBot="1" x14ac:dyDescent="0.25">
      <c r="A13" s="10" t="s">
        <v>504</v>
      </c>
      <c r="B13" s="10" t="s">
        <v>503</v>
      </c>
      <c r="C13" s="146">
        <v>3000</v>
      </c>
      <c r="D13" s="232">
        <v>3000</v>
      </c>
      <c r="E13" s="232">
        <v>3000</v>
      </c>
      <c r="F13" s="232" t="s">
        <v>430</v>
      </c>
    </row>
    <row r="14" spans="1:114" s="29" customFormat="1" ht="13.5" thickTop="1" x14ac:dyDescent="0.2">
      <c r="A14" s="11" t="s">
        <v>192</v>
      </c>
      <c r="B14" s="21"/>
      <c r="C14" s="96">
        <f>SUM(C5:C13)</f>
        <v>314700</v>
      </c>
      <c r="D14" s="96">
        <f>SUM(D5:D13)</f>
        <v>344667</v>
      </c>
      <c r="E14" s="96">
        <f>SUM(E5:E13)</f>
        <v>328667</v>
      </c>
      <c r="F14" s="96">
        <f>SUM(F5:F13)</f>
        <v>0</v>
      </c>
      <c r="H14" s="36"/>
    </row>
    <row r="15" spans="1:114" s="29" customFormat="1" x14ac:dyDescent="0.2">
      <c r="A15" s="19" t="s">
        <v>193</v>
      </c>
      <c r="B15" s="18"/>
      <c r="C15" s="18"/>
      <c r="D15" s="18"/>
      <c r="E15" s="18"/>
      <c r="F15" s="18"/>
    </row>
    <row r="16" spans="1:114" s="29" customFormat="1" x14ac:dyDescent="0.2">
      <c r="A16" s="7" t="s">
        <v>496</v>
      </c>
      <c r="B16" s="7" t="s">
        <v>497</v>
      </c>
      <c r="C16" s="103">
        <v>177803.6</v>
      </c>
      <c r="D16" s="103">
        <v>178000</v>
      </c>
      <c r="E16" s="103" t="s">
        <v>430</v>
      </c>
      <c r="F16" s="103" t="s">
        <v>430</v>
      </c>
    </row>
    <row r="17" spans="1:6" s="29" customFormat="1" x14ac:dyDescent="0.2">
      <c r="A17"/>
      <c r="B17"/>
      <c r="C17"/>
      <c r="D17"/>
      <c r="E17"/>
      <c r="F17" s="217" t="s">
        <v>430</v>
      </c>
    </row>
    <row r="18" spans="1:6" s="29" customFormat="1" x14ac:dyDescent="0.2">
      <c r="D18" s="29" t="s">
        <v>430</v>
      </c>
      <c r="E18" s="29" t="s">
        <v>430</v>
      </c>
      <c r="F18" s="29" t="s">
        <v>430</v>
      </c>
    </row>
    <row r="19" spans="1:6" s="29" customFormat="1" x14ac:dyDescent="0.2">
      <c r="D19" s="29" t="s">
        <v>430</v>
      </c>
      <c r="E19" s="29" t="s">
        <v>430</v>
      </c>
      <c r="F19" s="29" t="s">
        <v>430</v>
      </c>
    </row>
    <row r="20" spans="1:6" s="29" customFormat="1" x14ac:dyDescent="0.2">
      <c r="F20" s="29" t="s">
        <v>430</v>
      </c>
    </row>
    <row r="21" spans="1:6" s="29" customFormat="1" x14ac:dyDescent="0.2">
      <c r="D21" s="29" t="s">
        <v>430</v>
      </c>
      <c r="E21" s="29" t="s">
        <v>430</v>
      </c>
      <c r="F21" s="29" t="s">
        <v>430</v>
      </c>
    </row>
    <row r="22" spans="1:6" s="29" customFormat="1" x14ac:dyDescent="0.2">
      <c r="A22"/>
      <c r="B22"/>
      <c r="C22"/>
      <c r="D22"/>
      <c r="E22"/>
      <c r="F22"/>
    </row>
    <row r="23" spans="1:6" s="29" customFormat="1" x14ac:dyDescent="0.2">
      <c r="A23"/>
      <c r="B23"/>
      <c r="C23"/>
      <c r="D23"/>
      <c r="E23"/>
      <c r="F23"/>
    </row>
    <row r="24" spans="1:6" s="29" customFormat="1" x14ac:dyDescent="0.2">
      <c r="A24"/>
      <c r="B24"/>
      <c r="C24"/>
      <c r="D24"/>
      <c r="E24"/>
      <c r="F24"/>
    </row>
    <row r="25" spans="1:6" s="29" customFormat="1" x14ac:dyDescent="0.2">
      <c r="A25"/>
      <c r="B25"/>
      <c r="C25"/>
      <c r="D25"/>
      <c r="E25"/>
      <c r="F25"/>
    </row>
    <row r="26" spans="1:6" s="29" customFormat="1" x14ac:dyDescent="0.2">
      <c r="A26"/>
      <c r="B26"/>
      <c r="C26"/>
      <c r="D26"/>
      <c r="E26"/>
      <c r="F26"/>
    </row>
    <row r="27" spans="1:6" s="29" customFormat="1" x14ac:dyDescent="0.2">
      <c r="A27"/>
      <c r="B27"/>
      <c r="C27"/>
      <c r="D27"/>
      <c r="E27"/>
      <c r="F27"/>
    </row>
    <row r="28" spans="1:6" s="29" customFormat="1" x14ac:dyDescent="0.2">
      <c r="A28"/>
      <c r="B28"/>
      <c r="C28"/>
      <c r="D28"/>
      <c r="E28"/>
      <c r="F28"/>
    </row>
    <row r="29" spans="1:6" s="29" customFormat="1" x14ac:dyDescent="0.2">
      <c r="A29"/>
      <c r="B29"/>
      <c r="C29"/>
      <c r="D29" t="s">
        <v>430</v>
      </c>
      <c r="E29" t="s">
        <v>430</v>
      </c>
      <c r="F29" t="s">
        <v>430</v>
      </c>
    </row>
    <row r="30" spans="1:6" s="29" customFormat="1" x14ac:dyDescent="0.2">
      <c r="A30"/>
      <c r="B30"/>
      <c r="C30"/>
      <c r="D30" t="s">
        <v>430</v>
      </c>
      <c r="E30" t="s">
        <v>430</v>
      </c>
      <c r="F30" t="s">
        <v>430</v>
      </c>
    </row>
    <row r="31" spans="1:6" s="29" customFormat="1" x14ac:dyDescent="0.2">
      <c r="A31"/>
      <c r="B31"/>
      <c r="C31"/>
      <c r="D31"/>
      <c r="E31"/>
      <c r="F31"/>
    </row>
    <row r="32" spans="1:6" s="29" customFormat="1" x14ac:dyDescent="0.2">
      <c r="A32"/>
      <c r="B32"/>
      <c r="C32"/>
      <c r="D32"/>
      <c r="E32"/>
      <c r="F32"/>
    </row>
    <row r="33" spans="1:6" s="29" customFormat="1" x14ac:dyDescent="0.2">
      <c r="A33"/>
      <c r="B33"/>
      <c r="C33"/>
      <c r="D33"/>
      <c r="E33"/>
      <c r="F33"/>
    </row>
    <row r="34" spans="1:6" s="29" customFormat="1" x14ac:dyDescent="0.2">
      <c r="A34"/>
      <c r="B34"/>
      <c r="C34"/>
      <c r="D34"/>
      <c r="E34"/>
      <c r="F34"/>
    </row>
    <row r="35" spans="1:6" s="29" customFormat="1" x14ac:dyDescent="0.2">
      <c r="A35"/>
      <c r="B35"/>
      <c r="C35"/>
      <c r="D35"/>
      <c r="E35"/>
      <c r="F35"/>
    </row>
    <row r="36" spans="1:6" s="29" customFormat="1" x14ac:dyDescent="0.2">
      <c r="A36"/>
      <c r="B36"/>
      <c r="C36"/>
      <c r="D36"/>
      <c r="E36"/>
      <c r="F36"/>
    </row>
    <row r="37" spans="1:6" s="29" customFormat="1" x14ac:dyDescent="0.2">
      <c r="A37"/>
      <c r="B37"/>
      <c r="C37"/>
      <c r="D37"/>
      <c r="E37"/>
      <c r="F37"/>
    </row>
    <row r="38" spans="1:6" s="29" customFormat="1" x14ac:dyDescent="0.2">
      <c r="A38"/>
      <c r="B38"/>
      <c r="C38"/>
      <c r="D38"/>
      <c r="E38"/>
      <c r="F38"/>
    </row>
    <row r="39" spans="1:6" s="29" customFormat="1" x14ac:dyDescent="0.2">
      <c r="A39"/>
      <c r="B39"/>
      <c r="C39"/>
      <c r="D39"/>
      <c r="E39"/>
      <c r="F39"/>
    </row>
    <row r="40" spans="1:6" s="29" customFormat="1" x14ac:dyDescent="0.2">
      <c r="A40"/>
      <c r="B40"/>
      <c r="C40"/>
      <c r="D40"/>
      <c r="E40"/>
      <c r="F40"/>
    </row>
    <row r="41" spans="1:6" s="29" customFormat="1" x14ac:dyDescent="0.2">
      <c r="A41"/>
      <c r="B41"/>
      <c r="C41"/>
      <c r="D41"/>
      <c r="E41"/>
      <c r="F41"/>
    </row>
    <row r="42" spans="1:6" s="29" customFormat="1" x14ac:dyDescent="0.2">
      <c r="A42"/>
      <c r="B42"/>
      <c r="C42"/>
      <c r="D42"/>
      <c r="E42"/>
      <c r="F42"/>
    </row>
    <row r="43" spans="1:6" s="29" customFormat="1" x14ac:dyDescent="0.2">
      <c r="A43"/>
      <c r="B43"/>
      <c r="C43"/>
      <c r="D43"/>
      <c r="E43"/>
      <c r="F43"/>
    </row>
    <row r="44" spans="1:6" s="29" customFormat="1" x14ac:dyDescent="0.2">
      <c r="A44"/>
      <c r="B44"/>
      <c r="C44"/>
      <c r="D44"/>
      <c r="E44"/>
      <c r="F44"/>
    </row>
    <row r="45" spans="1:6" s="29" customFormat="1" x14ac:dyDescent="0.2">
      <c r="A45"/>
      <c r="B45"/>
      <c r="C45"/>
      <c r="D45"/>
      <c r="E45"/>
      <c r="F45"/>
    </row>
    <row r="46" spans="1:6" s="29" customFormat="1" x14ac:dyDescent="0.2">
      <c r="A46"/>
      <c r="B46"/>
      <c r="C46"/>
      <c r="D46"/>
      <c r="E46"/>
      <c r="F46"/>
    </row>
    <row r="47" spans="1:6" s="29" customFormat="1" x14ac:dyDescent="0.2">
      <c r="A47"/>
      <c r="B47"/>
      <c r="C47"/>
      <c r="D47"/>
      <c r="E47"/>
      <c r="F47"/>
    </row>
    <row r="48" spans="1:6" s="29" customFormat="1" x14ac:dyDescent="0.2">
      <c r="A48"/>
      <c r="B48"/>
      <c r="C48"/>
      <c r="D48"/>
      <c r="E48"/>
      <c r="F48"/>
    </row>
    <row r="49" spans="1:157" s="29" customFormat="1" x14ac:dyDescent="0.2">
      <c r="A49"/>
      <c r="B49"/>
      <c r="C49"/>
      <c r="D49"/>
      <c r="E49"/>
      <c r="F49"/>
    </row>
    <row r="50" spans="1:157" s="29" customFormat="1" x14ac:dyDescent="0.2">
      <c r="A50"/>
      <c r="B50"/>
      <c r="C50"/>
      <c r="D50"/>
      <c r="E50"/>
      <c r="F50"/>
    </row>
    <row r="51" spans="1:157" s="29" customFormat="1" x14ac:dyDescent="0.2">
      <c r="A51"/>
      <c r="B51"/>
      <c r="C51"/>
      <c r="D51"/>
      <c r="E51"/>
      <c r="F51"/>
    </row>
    <row r="52" spans="1:157" s="29" customFormat="1" x14ac:dyDescent="0.2">
      <c r="A52"/>
      <c r="B52"/>
      <c r="C52"/>
      <c r="D52"/>
      <c r="E52"/>
      <c r="F52"/>
    </row>
    <row r="53" spans="1:157" s="29" customFormat="1" x14ac:dyDescent="0.2">
      <c r="A53"/>
      <c r="B53"/>
      <c r="C53"/>
      <c r="D53"/>
      <c r="E53"/>
      <c r="F53"/>
    </row>
    <row r="54" spans="1:157" s="29" customFormat="1" x14ac:dyDescent="0.2">
      <c r="A54"/>
      <c r="B54"/>
      <c r="C54"/>
      <c r="D54"/>
      <c r="E54"/>
      <c r="F54"/>
    </row>
    <row r="55" spans="1:157" s="29" customFormat="1" x14ac:dyDescent="0.2">
      <c r="A55"/>
      <c r="B55"/>
      <c r="C55"/>
      <c r="D55"/>
      <c r="E55"/>
      <c r="F55"/>
    </row>
    <row r="56" spans="1:157" x14ac:dyDescent="0.2"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6"/>
  <sheetViews>
    <sheetView view="pageLayout" topLeftCell="A17" zoomScaleNormal="100" workbookViewId="0">
      <selection activeCell="D42" sqref="D42"/>
    </sheetView>
  </sheetViews>
  <sheetFormatPr defaultRowHeight="12.75" x14ac:dyDescent="0.2"/>
  <cols>
    <col min="1" max="1" width="13" customWidth="1"/>
    <col min="2" max="2" width="30.140625" customWidth="1"/>
    <col min="3" max="3" width="14" customWidth="1"/>
    <col min="4" max="6" width="15.7109375" customWidth="1"/>
  </cols>
  <sheetData>
    <row r="1" spans="1:251" s="28" customFormat="1" ht="15.75" x14ac:dyDescent="0.25">
      <c r="A1" s="42"/>
      <c r="B1" s="31" t="s">
        <v>29</v>
      </c>
      <c r="C1" s="32"/>
      <c r="D1" s="32"/>
      <c r="E1" s="32"/>
      <c r="F1" s="3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pans="1:251" s="109" customFormat="1" x14ac:dyDescent="0.2">
      <c r="D2" s="118"/>
      <c r="E2" s="110"/>
      <c r="F2" s="202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251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</row>
    <row r="4" spans="1:251" x14ac:dyDescent="0.2">
      <c r="A4" s="26" t="s">
        <v>5</v>
      </c>
      <c r="B4" s="26" t="s">
        <v>1</v>
      </c>
      <c r="C4" s="26">
        <v>2015</v>
      </c>
      <c r="D4" s="26">
        <v>2016</v>
      </c>
      <c r="E4" s="26">
        <v>2016</v>
      </c>
      <c r="F4" s="26">
        <v>2016</v>
      </c>
    </row>
    <row r="5" spans="1:251" s="18" customFormat="1" x14ac:dyDescent="0.2">
      <c r="A5" s="7" t="s">
        <v>518</v>
      </c>
      <c r="B5" s="18" t="s">
        <v>154</v>
      </c>
      <c r="C5" s="92">
        <v>5000</v>
      </c>
      <c r="D5" s="92">
        <v>5000</v>
      </c>
      <c r="E5" s="92">
        <v>5000</v>
      </c>
      <c r="F5" s="92" t="s">
        <v>430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spans="1:251" s="18" customFormat="1" x14ac:dyDescent="0.2">
      <c r="C6" s="86"/>
      <c r="D6" s="86"/>
      <c r="E6" s="86"/>
      <c r="F6" s="8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</row>
    <row r="7" spans="1:251" s="18" customFormat="1" x14ac:dyDescent="0.2">
      <c r="B7" s="8" t="s">
        <v>171</v>
      </c>
      <c r="C7" s="86"/>
      <c r="D7" s="86" t="s">
        <v>430</v>
      </c>
      <c r="E7" s="86" t="s">
        <v>430</v>
      </c>
      <c r="F7" s="86" t="s">
        <v>430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s="18" customFormat="1" x14ac:dyDescent="0.2">
      <c r="A8" s="7" t="s">
        <v>519</v>
      </c>
      <c r="B8" s="18" t="s">
        <v>83</v>
      </c>
      <c r="C8" s="86">
        <v>13870</v>
      </c>
      <c r="D8" s="103">
        <v>14286</v>
      </c>
      <c r="E8" s="103">
        <v>14286</v>
      </c>
      <c r="F8" s="103" t="s">
        <v>430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s="18" customFormat="1" x14ac:dyDescent="0.2">
      <c r="A9" s="7" t="s">
        <v>520</v>
      </c>
      <c r="B9" s="18" t="s">
        <v>83</v>
      </c>
      <c r="C9" s="86">
        <v>10270</v>
      </c>
      <c r="D9" s="103">
        <v>10578</v>
      </c>
      <c r="E9" s="103">
        <v>10578</v>
      </c>
      <c r="F9" s="103" t="s">
        <v>430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s="18" customFormat="1" x14ac:dyDescent="0.2">
      <c r="A10" s="7" t="s">
        <v>521</v>
      </c>
      <c r="B10" s="18" t="s">
        <v>194</v>
      </c>
      <c r="C10" s="86"/>
      <c r="D10" s="86"/>
      <c r="E10" s="86">
        <v>0</v>
      </c>
      <c r="F10" s="86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s="18" customFormat="1" x14ac:dyDescent="0.2">
      <c r="A11" s="7" t="s">
        <v>522</v>
      </c>
      <c r="B11" s="18" t="s">
        <v>260</v>
      </c>
      <c r="C11" s="86">
        <v>2000</v>
      </c>
      <c r="D11" s="103">
        <v>2000</v>
      </c>
      <c r="E11" s="103">
        <v>2000</v>
      </c>
      <c r="F11" s="103" t="s">
        <v>430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s="18" customFormat="1" x14ac:dyDescent="0.2">
      <c r="A12" s="7" t="s">
        <v>523</v>
      </c>
      <c r="B12" s="18" t="s">
        <v>426</v>
      </c>
      <c r="C12" s="86">
        <v>500</v>
      </c>
      <c r="D12" s="103">
        <v>500</v>
      </c>
      <c r="E12" s="103">
        <v>500</v>
      </c>
      <c r="F12" s="103" t="s">
        <v>430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s="18" customFormat="1" x14ac:dyDescent="0.2">
      <c r="A13" s="7" t="s">
        <v>524</v>
      </c>
      <c r="B13" s="18" t="s">
        <v>153</v>
      </c>
      <c r="C13" s="86">
        <v>4000</v>
      </c>
      <c r="D13" s="103">
        <v>4000</v>
      </c>
      <c r="E13" s="103">
        <v>4000</v>
      </c>
      <c r="F13" s="103" t="s">
        <v>430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s="18" customFormat="1" ht="13.5" thickBot="1" x14ac:dyDescent="0.25">
      <c r="A14" s="10" t="s">
        <v>525</v>
      </c>
      <c r="B14" s="23" t="s">
        <v>195</v>
      </c>
      <c r="C14" s="86">
        <v>500</v>
      </c>
      <c r="D14" s="103">
        <v>500</v>
      </c>
      <c r="E14" s="103">
        <v>500</v>
      </c>
      <c r="F14" s="103" t="s">
        <v>430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s="18" customFormat="1" ht="13.5" thickTop="1" x14ac:dyDescent="0.2">
      <c r="A15" s="34"/>
      <c r="B15" s="35" t="s">
        <v>10</v>
      </c>
      <c r="C15" s="100">
        <f>SUM(C8:C14)</f>
        <v>31140</v>
      </c>
      <c r="D15" s="100">
        <f>SUM(D8:D14)</f>
        <v>31864</v>
      </c>
      <c r="E15" s="100">
        <f>SUM(E8:E14)</f>
        <v>31864</v>
      </c>
      <c r="F15" s="100">
        <f>SUM(F8:F14)</f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s="18" customFormat="1" x14ac:dyDescent="0.2">
      <c r="A16" s="21"/>
      <c r="B16" s="21"/>
      <c r="C16" s="90"/>
      <c r="D16" s="90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s="18" customFormat="1" x14ac:dyDescent="0.2">
      <c r="B17" s="8" t="s">
        <v>196</v>
      </c>
      <c r="C17" s="86"/>
      <c r="D17" s="86"/>
      <c r="E17" s="86"/>
      <c r="F17" s="86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s="18" customFormat="1" x14ac:dyDescent="0.2">
      <c r="A18" s="7" t="s">
        <v>526</v>
      </c>
      <c r="B18" s="18" t="s">
        <v>83</v>
      </c>
      <c r="C18" s="86">
        <v>72100</v>
      </c>
      <c r="D18" s="103">
        <v>95000</v>
      </c>
      <c r="E18" s="103">
        <v>95000</v>
      </c>
      <c r="F18" s="103" t="s">
        <v>430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s="18" customFormat="1" x14ac:dyDescent="0.2">
      <c r="A19" s="7" t="s">
        <v>527</v>
      </c>
      <c r="B19" s="18" t="s">
        <v>197</v>
      </c>
      <c r="C19" s="86">
        <v>0</v>
      </c>
      <c r="D19" s="103">
        <v>0</v>
      </c>
      <c r="E19" s="103">
        <v>0</v>
      </c>
      <c r="F19" s="103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s="18" customFormat="1" x14ac:dyDescent="0.2">
      <c r="A20" s="7" t="s">
        <v>528</v>
      </c>
      <c r="B20" s="18" t="s">
        <v>198</v>
      </c>
      <c r="C20" s="86">
        <v>600</v>
      </c>
      <c r="D20" s="103">
        <v>600</v>
      </c>
      <c r="E20" s="103">
        <v>600</v>
      </c>
      <c r="F20" s="103" t="s">
        <v>430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s="18" customFormat="1" x14ac:dyDescent="0.2">
      <c r="A21" s="7" t="s">
        <v>529</v>
      </c>
      <c r="B21" s="18" t="s">
        <v>199</v>
      </c>
      <c r="C21" s="86">
        <v>55000</v>
      </c>
      <c r="D21" s="103">
        <v>55000</v>
      </c>
      <c r="E21" s="103">
        <v>55000</v>
      </c>
      <c r="F21" s="103" t="s">
        <v>430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s="18" customFormat="1" x14ac:dyDescent="0.2">
      <c r="A22" s="7" t="s">
        <v>530</v>
      </c>
      <c r="B22" s="18" t="s">
        <v>180</v>
      </c>
      <c r="C22" s="86">
        <v>1500</v>
      </c>
      <c r="D22" s="103">
        <v>2000</v>
      </c>
      <c r="E22" s="103">
        <v>2000</v>
      </c>
      <c r="F22" s="103" t="s">
        <v>430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s="18" customFormat="1" x14ac:dyDescent="0.2">
      <c r="A23" s="7" t="s">
        <v>531</v>
      </c>
      <c r="B23" s="18" t="s">
        <v>200</v>
      </c>
      <c r="C23" s="86">
        <v>1500</v>
      </c>
      <c r="D23" s="103">
        <v>4000</v>
      </c>
      <c r="E23" s="103">
        <v>4000</v>
      </c>
      <c r="F23" s="103" t="s">
        <v>430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s="18" customFormat="1" x14ac:dyDescent="0.2">
      <c r="A24" s="7" t="s">
        <v>532</v>
      </c>
      <c r="B24" s="18" t="s">
        <v>201</v>
      </c>
      <c r="C24" s="86">
        <v>1000</v>
      </c>
      <c r="D24" s="103">
        <v>1000</v>
      </c>
      <c r="E24" s="103">
        <v>1000</v>
      </c>
      <c r="F24" s="103" t="s">
        <v>430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s="25" customFormat="1" x14ac:dyDescent="0.2">
      <c r="A25" s="218" t="s">
        <v>533</v>
      </c>
      <c r="B25" s="25" t="s">
        <v>277</v>
      </c>
      <c r="C25" s="86">
        <v>6000</v>
      </c>
      <c r="D25" s="103">
        <v>16000</v>
      </c>
      <c r="E25" s="103">
        <v>16000</v>
      </c>
      <c r="F25" s="103" t="s">
        <v>430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s="25" customFormat="1" x14ac:dyDescent="0.2">
      <c r="A26" s="218" t="s">
        <v>587</v>
      </c>
      <c r="B26" s="218" t="s">
        <v>588</v>
      </c>
      <c r="C26" s="103">
        <v>20000</v>
      </c>
      <c r="D26" s="103">
        <v>20000</v>
      </c>
      <c r="E26" s="103">
        <v>20000</v>
      </c>
      <c r="F26" s="103" t="s">
        <v>430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s="23" customFormat="1" ht="13.5" thickBot="1" x14ac:dyDescent="0.25">
      <c r="A27" s="7" t="s">
        <v>534</v>
      </c>
      <c r="B27" s="18" t="s">
        <v>202</v>
      </c>
      <c r="C27" s="86">
        <v>3400</v>
      </c>
      <c r="D27" s="103">
        <v>3400</v>
      </c>
      <c r="E27" s="103">
        <v>3400</v>
      </c>
      <c r="F27" s="103" t="s">
        <v>430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s="98" customFormat="1" ht="13.5" thickTop="1" x14ac:dyDescent="0.2">
      <c r="A28" s="7" t="s">
        <v>535</v>
      </c>
      <c r="B28" s="18" t="s">
        <v>288</v>
      </c>
      <c r="C28" s="86">
        <v>4000</v>
      </c>
      <c r="D28" s="103">
        <v>4000</v>
      </c>
      <c r="E28" s="103">
        <v>4000</v>
      </c>
      <c r="F28" s="103" t="s">
        <v>430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s="98" customFormat="1" x14ac:dyDescent="0.2">
      <c r="A29" s="218" t="s">
        <v>589</v>
      </c>
      <c r="B29" s="218" t="s">
        <v>590</v>
      </c>
      <c r="C29" s="97">
        <v>31000</v>
      </c>
      <c r="D29" s="240">
        <v>11000</v>
      </c>
      <c r="E29" s="240">
        <v>11000</v>
      </c>
      <c r="F29" s="240" t="s">
        <v>430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s="98" customFormat="1" ht="13.5" thickBot="1" x14ac:dyDescent="0.25">
      <c r="A30" s="10" t="s">
        <v>596</v>
      </c>
      <c r="B30" s="10" t="s">
        <v>595</v>
      </c>
      <c r="C30" s="87">
        <v>1500</v>
      </c>
      <c r="D30" s="104">
        <v>1500</v>
      </c>
      <c r="E30" s="104">
        <v>1500</v>
      </c>
      <c r="F30" s="104" t="s">
        <v>430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s="21" customFormat="1" ht="13.5" thickTop="1" x14ac:dyDescent="0.2">
      <c r="B31" s="11" t="s">
        <v>10</v>
      </c>
      <c r="C31" s="88">
        <f>SUM(C18:C30)</f>
        <v>197600</v>
      </c>
      <c r="D31" s="88">
        <f>SUM(D18:D30)</f>
        <v>213500</v>
      </c>
      <c r="E31" s="88">
        <f>SUM(E18:E30)</f>
        <v>213500</v>
      </c>
      <c r="F31" s="88">
        <f>SUM(F18:F30)</f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s="18" customFormat="1" x14ac:dyDescent="0.2">
      <c r="C32" s="86"/>
      <c r="D32" s="86"/>
      <c r="E32" s="86"/>
      <c r="F32" s="86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s="18" customFormat="1" x14ac:dyDescent="0.2">
      <c r="B33" s="8" t="s">
        <v>160</v>
      </c>
      <c r="C33" s="86"/>
      <c r="D33" s="86"/>
      <c r="E33" s="86"/>
      <c r="F33" s="8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s="18" customFormat="1" x14ac:dyDescent="0.2">
      <c r="A34" s="7" t="s">
        <v>536</v>
      </c>
      <c r="B34" s="18" t="s">
        <v>120</v>
      </c>
      <c r="C34" s="86">
        <v>21684</v>
      </c>
      <c r="D34" s="103">
        <v>22000</v>
      </c>
      <c r="E34" s="103">
        <v>17600</v>
      </c>
      <c r="F34" s="103" t="s">
        <v>430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s="18" customFormat="1" x14ac:dyDescent="0.2">
      <c r="A35" s="7" t="s">
        <v>537</v>
      </c>
      <c r="B35" s="18" t="s">
        <v>286</v>
      </c>
      <c r="C35" s="86">
        <v>9750</v>
      </c>
      <c r="D35" s="103">
        <v>10100</v>
      </c>
      <c r="E35" s="103">
        <v>10100</v>
      </c>
      <c r="F35" s="103" t="s">
        <v>430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s="18" customFormat="1" x14ac:dyDescent="0.2">
      <c r="A36" s="7" t="s">
        <v>538</v>
      </c>
      <c r="B36" s="18" t="s">
        <v>203</v>
      </c>
      <c r="C36" s="86">
        <v>200</v>
      </c>
      <c r="D36" s="103">
        <v>200</v>
      </c>
      <c r="E36" s="103">
        <v>200</v>
      </c>
      <c r="F36" s="103" t="s">
        <v>430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s="18" customFormat="1" x14ac:dyDescent="0.2">
      <c r="A37" s="7" t="s">
        <v>539</v>
      </c>
      <c r="B37" s="7" t="s">
        <v>591</v>
      </c>
      <c r="C37" s="86">
        <v>1000</v>
      </c>
      <c r="D37" s="103">
        <v>1000</v>
      </c>
      <c r="E37" s="103">
        <v>1000</v>
      </c>
      <c r="F37" s="103" t="s">
        <v>430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spans="1:251" s="18" customFormat="1" x14ac:dyDescent="0.2">
      <c r="A38" s="7" t="s">
        <v>540</v>
      </c>
      <c r="B38" s="18" t="s">
        <v>118</v>
      </c>
      <c r="C38" s="86">
        <v>100</v>
      </c>
      <c r="D38" s="103">
        <v>100</v>
      </c>
      <c r="E38" s="103">
        <v>100</v>
      </c>
      <c r="F38" s="103" t="s">
        <v>430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spans="1:251" s="18" customFormat="1" ht="13.5" thickBot="1" x14ac:dyDescent="0.25">
      <c r="A39" s="10" t="s">
        <v>541</v>
      </c>
      <c r="B39" s="23" t="s">
        <v>161</v>
      </c>
      <c r="C39" s="87">
        <v>34256</v>
      </c>
      <c r="D39" s="104">
        <v>35000</v>
      </c>
      <c r="E39" s="104">
        <v>34800</v>
      </c>
      <c r="F39" s="104" t="s">
        <v>430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spans="1:251" s="21" customFormat="1" ht="13.5" thickTop="1" x14ac:dyDescent="0.2">
      <c r="B40" s="11" t="s">
        <v>10</v>
      </c>
      <c r="C40" s="88">
        <f>SUM(C34:C39)</f>
        <v>66990</v>
      </c>
      <c r="D40" s="88">
        <f>SUM(D34:D39)</f>
        <v>68400</v>
      </c>
      <c r="E40" s="88">
        <f>SUM(E34:E39)</f>
        <v>63800</v>
      </c>
      <c r="F40" s="88">
        <f>SUM(F34:F39)</f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spans="1:251" s="21" customFormat="1" x14ac:dyDescent="0.2">
      <c r="A41" s="235" t="s">
        <v>517</v>
      </c>
      <c r="B41" s="18" t="s">
        <v>296</v>
      </c>
      <c r="C41" s="168">
        <v>20000</v>
      </c>
      <c r="D41" s="88">
        <v>20000</v>
      </c>
      <c r="E41" s="168">
        <v>20000</v>
      </c>
      <c r="F41" s="168" t="s">
        <v>430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spans="1:251" s="21" customFormat="1" x14ac:dyDescent="0.2">
      <c r="A42" s="25" t="s">
        <v>433</v>
      </c>
      <c r="B42" s="98" t="s">
        <v>297</v>
      </c>
      <c r="C42" s="92"/>
      <c r="D42" s="88" t="s">
        <v>430</v>
      </c>
      <c r="E42" s="92" t="s">
        <v>430</v>
      </c>
      <c r="F42" s="9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spans="1:251" s="18" customFormat="1" ht="16.5" customHeight="1" x14ac:dyDescent="0.2">
      <c r="B43" s="19" t="s">
        <v>500</v>
      </c>
      <c r="C43" s="92">
        <f t="shared" ref="C43:F43" si="0">SUM(C5,C15,C32,C31,C40,C41)</f>
        <v>320730</v>
      </c>
      <c r="D43" s="92">
        <f>SUM(D5,D15,D32,D31,D40,D41)</f>
        <v>338764</v>
      </c>
      <c r="E43" s="92">
        <f t="shared" si="0"/>
        <v>334164</v>
      </c>
      <c r="F43" s="92">
        <f t="shared" si="0"/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spans="1:251" s="18" customFormat="1" x14ac:dyDescent="0.2">
      <c r="B44" s="8" t="s">
        <v>458</v>
      </c>
      <c r="C44" s="86"/>
      <c r="D44" s="86"/>
      <c r="E44" s="86"/>
      <c r="F44" s="86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spans="1:251" s="23" customFormat="1" ht="13.5" thickBot="1" x14ac:dyDescent="0.25">
      <c r="A45" s="10" t="s">
        <v>542</v>
      </c>
      <c r="B45" s="23" t="s">
        <v>204</v>
      </c>
      <c r="C45" s="87">
        <v>30000</v>
      </c>
      <c r="D45" s="104">
        <v>30000</v>
      </c>
      <c r="E45" s="104">
        <v>30000</v>
      </c>
      <c r="F45" s="104">
        <v>30000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spans="1:251" s="21" customFormat="1" ht="13.5" thickTop="1" x14ac:dyDescent="0.2">
      <c r="B46" s="11" t="s">
        <v>10</v>
      </c>
      <c r="C46" s="88">
        <f>SUM(C45)</f>
        <v>30000</v>
      </c>
      <c r="D46" s="88">
        <f>SUM(D45)</f>
        <v>30000</v>
      </c>
      <c r="E46" s="88">
        <f>SUM(E45)</f>
        <v>30000</v>
      </c>
      <c r="F46" s="88">
        <f>SUM(F45)</f>
        <v>30000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spans="1:251" s="29" customFormat="1" x14ac:dyDescent="0.2">
      <c r="A47" s="98"/>
      <c r="B47" s="160"/>
      <c r="C47" s="165"/>
      <c r="D47" s="165"/>
      <c r="E47" s="165"/>
      <c r="F47" s="165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spans="1:251" ht="13.5" thickBot="1" x14ac:dyDescent="0.25">
      <c r="A48" s="10" t="s">
        <v>543</v>
      </c>
      <c r="B48" s="23" t="s">
        <v>457</v>
      </c>
      <c r="C48" s="87">
        <v>5750</v>
      </c>
      <c r="D48" s="104">
        <v>4250</v>
      </c>
      <c r="E48" s="104">
        <v>4250</v>
      </c>
      <c r="F48" s="104" t="s">
        <v>430</v>
      </c>
    </row>
    <row r="49" spans="1:6" ht="13.5" thickTop="1" x14ac:dyDescent="0.2">
      <c r="A49" s="21"/>
      <c r="B49" s="11" t="s">
        <v>10</v>
      </c>
      <c r="C49" s="88">
        <f>SUM(C48)</f>
        <v>5750</v>
      </c>
      <c r="D49" s="88">
        <f>SUM(D48)</f>
        <v>4250</v>
      </c>
      <c r="E49" s="88">
        <f>SUM(E48)</f>
        <v>4250</v>
      </c>
      <c r="F49" s="88">
        <f>SUM(F48)</f>
        <v>0</v>
      </c>
    </row>
    <row r="50" spans="1:6" ht="13.5" thickBot="1" x14ac:dyDescent="0.25">
      <c r="A50" s="25"/>
      <c r="B50" s="25"/>
      <c r="C50" s="86"/>
      <c r="D50" s="86"/>
      <c r="E50" s="86"/>
      <c r="F50" s="86"/>
    </row>
    <row r="51" spans="1:6" ht="14.25" thickTop="1" thickBot="1" x14ac:dyDescent="0.25">
      <c r="A51" s="47" t="s">
        <v>205</v>
      </c>
      <c r="B51" s="48"/>
      <c r="C51" s="99">
        <f>C5+C15+C31+C40+C41+C46+C49</f>
        <v>356480</v>
      </c>
      <c r="D51" s="99">
        <f>D5+D15+D31+D40+D41+D46+D49</f>
        <v>373014</v>
      </c>
      <c r="E51" s="99">
        <f t="shared" ref="E51:F51" si="1">E5+E15+E31+E40+E41+E46+E49</f>
        <v>368414</v>
      </c>
      <c r="F51" s="99" t="e">
        <f t="shared" si="1"/>
        <v>#VALUE!</v>
      </c>
    </row>
    <row r="52" spans="1:6" ht="13.5" thickTop="1" x14ac:dyDescent="0.2">
      <c r="A52" s="235" t="s">
        <v>430</v>
      </c>
      <c r="B52" s="7" t="s">
        <v>430</v>
      </c>
      <c r="C52" s="29"/>
      <c r="D52" s="129"/>
      <c r="E52" s="29"/>
      <c r="F52" s="29"/>
    </row>
    <row r="53" spans="1:6" ht="13.5" thickBot="1" x14ac:dyDescent="0.25">
      <c r="A53" s="218" t="s">
        <v>430</v>
      </c>
      <c r="B53" s="222" t="s">
        <v>430</v>
      </c>
      <c r="C53" s="168" t="s">
        <v>430</v>
      </c>
      <c r="D53" s="168" t="s">
        <v>430</v>
      </c>
      <c r="E53" s="168" t="s">
        <v>430</v>
      </c>
      <c r="F53" s="168" t="s">
        <v>430</v>
      </c>
    </row>
    <row r="54" spans="1:6" ht="14.25" thickTop="1" thickBot="1" x14ac:dyDescent="0.25">
      <c r="A54" s="47" t="s">
        <v>121</v>
      </c>
      <c r="B54" s="157"/>
      <c r="C54" s="99" t="s">
        <v>430</v>
      </c>
      <c r="D54" s="99" t="s">
        <v>430</v>
      </c>
      <c r="E54" s="99" t="s">
        <v>430</v>
      </c>
      <c r="F54" s="99" t="s">
        <v>430</v>
      </c>
    </row>
    <row r="55" spans="1:6" ht="13.5" thickTop="1" x14ac:dyDescent="0.2">
      <c r="C55" s="17"/>
      <c r="D55" s="17"/>
      <c r="E55" s="17"/>
      <c r="F55" s="17"/>
    </row>
    <row r="56" spans="1:6" x14ac:dyDescent="0.2">
      <c r="C56" s="17"/>
      <c r="D56" s="17"/>
      <c r="E56" s="17"/>
      <c r="F56" s="17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Layout" zoomScaleNormal="100" workbookViewId="0">
      <selection activeCell="D42" sqref="D42"/>
    </sheetView>
  </sheetViews>
  <sheetFormatPr defaultRowHeight="12.75" x14ac:dyDescent="0.2"/>
  <cols>
    <col min="1" max="1" width="9.7109375" customWidth="1"/>
    <col min="2" max="2" width="31.28515625" customWidth="1"/>
    <col min="3" max="6" width="15.7109375" customWidth="1"/>
    <col min="7" max="16384" width="9.140625" style="29"/>
  </cols>
  <sheetData>
    <row r="1" spans="1:16" ht="15.75" x14ac:dyDescent="0.25">
      <c r="A1" s="30"/>
      <c r="B1" s="31" t="s">
        <v>28</v>
      </c>
      <c r="C1" s="32"/>
      <c r="D1" s="32"/>
      <c r="E1" s="32"/>
      <c r="F1" s="33"/>
    </row>
    <row r="2" spans="1:16" s="112" customFormat="1" ht="15" customHeight="1" x14ac:dyDescent="0.2">
      <c r="D2" s="117"/>
      <c r="F2" s="178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</row>
    <row r="4" spans="1:16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</row>
    <row r="5" spans="1:16" x14ac:dyDescent="0.2">
      <c r="A5" s="176" t="s">
        <v>480</v>
      </c>
      <c r="B5" s="94" t="s">
        <v>280</v>
      </c>
      <c r="C5" s="95">
        <v>100</v>
      </c>
      <c r="D5" s="220">
        <v>150</v>
      </c>
      <c r="E5" s="220">
        <v>150</v>
      </c>
      <c r="F5" s="220" t="s">
        <v>430</v>
      </c>
    </row>
    <row r="6" spans="1:16" x14ac:dyDescent="0.2">
      <c r="A6" s="7" t="s">
        <v>481</v>
      </c>
      <c r="B6" s="18" t="s">
        <v>206</v>
      </c>
      <c r="C6" s="95">
        <v>287230</v>
      </c>
      <c r="D6" s="220">
        <v>304214</v>
      </c>
      <c r="E6" s="220">
        <v>299614</v>
      </c>
      <c r="F6" s="220" t="s">
        <v>430</v>
      </c>
    </row>
    <row r="7" spans="1:16" x14ac:dyDescent="0.2">
      <c r="A7" s="7" t="s">
        <v>482</v>
      </c>
      <c r="B7" s="18" t="s">
        <v>207</v>
      </c>
      <c r="C7" s="95">
        <v>3000</v>
      </c>
      <c r="D7" s="220">
        <v>3000</v>
      </c>
      <c r="E7" s="220">
        <v>3000</v>
      </c>
      <c r="F7" s="220" t="s">
        <v>430</v>
      </c>
    </row>
    <row r="8" spans="1:16" x14ac:dyDescent="0.2">
      <c r="A8" s="7" t="s">
        <v>483</v>
      </c>
      <c r="B8" s="18" t="s">
        <v>302</v>
      </c>
      <c r="C8" s="95">
        <v>10000</v>
      </c>
      <c r="D8" s="220">
        <v>11000</v>
      </c>
      <c r="E8" s="220">
        <v>11000</v>
      </c>
      <c r="F8" s="220" t="s">
        <v>430</v>
      </c>
    </row>
    <row r="9" spans="1:16" x14ac:dyDescent="0.2">
      <c r="A9" s="218" t="s">
        <v>581</v>
      </c>
      <c r="B9" s="218" t="s">
        <v>582</v>
      </c>
      <c r="C9" s="238">
        <v>20000</v>
      </c>
      <c r="D9" s="242">
        <v>20000</v>
      </c>
      <c r="E9" s="242">
        <v>20000</v>
      </c>
      <c r="F9" s="242" t="s">
        <v>430</v>
      </c>
    </row>
    <row r="10" spans="1:16" x14ac:dyDescent="0.2">
      <c r="A10" s="218" t="s">
        <v>616</v>
      </c>
      <c r="B10" s="218" t="s">
        <v>615</v>
      </c>
      <c r="C10" s="231">
        <v>50</v>
      </c>
      <c r="D10" s="255">
        <v>100</v>
      </c>
      <c r="E10" s="255">
        <v>100</v>
      </c>
      <c r="F10" s="255" t="s">
        <v>430</v>
      </c>
    </row>
    <row r="11" spans="1:16" x14ac:dyDescent="0.2">
      <c r="A11" s="218" t="s">
        <v>585</v>
      </c>
      <c r="B11" s="218" t="s">
        <v>586</v>
      </c>
      <c r="C11" s="231">
        <v>500</v>
      </c>
      <c r="D11" s="255">
        <v>300</v>
      </c>
      <c r="E11" s="231">
        <v>300</v>
      </c>
      <c r="F11" s="255" t="s">
        <v>430</v>
      </c>
    </row>
    <row r="12" spans="1:16" x14ac:dyDescent="0.2">
      <c r="A12" s="18"/>
      <c r="B12" s="19" t="s">
        <v>10</v>
      </c>
      <c r="C12" s="92">
        <f>SUM(C5:C11)</f>
        <v>320880</v>
      </c>
      <c r="D12" s="92">
        <f>SUM(D5:D11)</f>
        <v>338764</v>
      </c>
      <c r="E12" s="92">
        <f>SUM(E5:E11)</f>
        <v>334164</v>
      </c>
      <c r="F12" s="92">
        <f>SUM(F5:F11)</f>
        <v>0</v>
      </c>
    </row>
    <row r="13" spans="1:16" ht="13.5" thickBot="1" x14ac:dyDescent="0.25">
      <c r="A13" s="23"/>
      <c r="B13" s="23"/>
      <c r="C13" s="87"/>
      <c r="D13" s="87" t="s">
        <v>430</v>
      </c>
      <c r="E13" s="87" t="s">
        <v>430</v>
      </c>
      <c r="F13" s="87" t="s">
        <v>430</v>
      </c>
    </row>
    <row r="14" spans="1:16" ht="14.25" thickTop="1" thickBot="1" x14ac:dyDescent="0.25">
      <c r="A14" s="71" t="s">
        <v>254</v>
      </c>
      <c r="B14" s="72"/>
      <c r="C14" s="99">
        <f>C12</f>
        <v>320880</v>
      </c>
      <c r="D14" s="99">
        <f>D12</f>
        <v>338764</v>
      </c>
      <c r="E14" s="99">
        <f>E12</f>
        <v>334164</v>
      </c>
      <c r="F14" s="99">
        <f>F12</f>
        <v>0</v>
      </c>
    </row>
    <row r="15" spans="1:16" ht="13.5" thickTop="1" x14ac:dyDescent="0.2">
      <c r="A15" s="21"/>
      <c r="B15" s="21"/>
      <c r="C15" s="22"/>
      <c r="D15" s="22"/>
      <c r="E15" s="22"/>
      <c r="F15" s="22"/>
    </row>
    <row r="16" spans="1:16" x14ac:dyDescent="0.2">
      <c r="A16" s="217" t="s">
        <v>494</v>
      </c>
      <c r="B16" s="217" t="s">
        <v>495</v>
      </c>
      <c r="C16" s="125">
        <v>35597.35</v>
      </c>
      <c r="D16" s="224">
        <v>34250</v>
      </c>
      <c r="E16" s="224">
        <v>34150</v>
      </c>
      <c r="F16" s="224" t="s">
        <v>430</v>
      </c>
    </row>
    <row r="17" spans="3:6" x14ac:dyDescent="0.2">
      <c r="C17" s="17"/>
      <c r="D17" s="17"/>
      <c r="E17" s="17"/>
      <c r="F17" s="17"/>
    </row>
    <row r="18" spans="3:6" x14ac:dyDescent="0.2">
      <c r="C18" s="17"/>
      <c r="D18" s="17" t="s">
        <v>430</v>
      </c>
      <c r="E18" s="16" t="s">
        <v>430</v>
      </c>
      <c r="F18" s="17" t="s">
        <v>430</v>
      </c>
    </row>
    <row r="19" spans="3:6" x14ac:dyDescent="0.2">
      <c r="C19" s="17"/>
      <c r="D19" s="17" t="s">
        <v>430</v>
      </c>
      <c r="E19" s="17" t="s">
        <v>430</v>
      </c>
      <c r="F19" s="17" t="s">
        <v>430</v>
      </c>
    </row>
    <row r="20" spans="3:6" x14ac:dyDescent="0.2">
      <c r="C20" s="17"/>
      <c r="D20" s="17"/>
      <c r="E20" s="17"/>
      <c r="F20" s="17" t="s">
        <v>430</v>
      </c>
    </row>
    <row r="21" spans="3:6" x14ac:dyDescent="0.2">
      <c r="C21" s="17"/>
      <c r="D21" s="17" t="s">
        <v>430</v>
      </c>
      <c r="E21" s="17" t="s">
        <v>430</v>
      </c>
      <c r="F21" s="17" t="s">
        <v>430</v>
      </c>
    </row>
    <row r="22" spans="3:6" x14ac:dyDescent="0.2">
      <c r="C22" s="17"/>
      <c r="D22" s="17"/>
      <c r="E22" s="17"/>
      <c r="F22" s="17"/>
    </row>
    <row r="23" spans="3:6" x14ac:dyDescent="0.2">
      <c r="C23" s="17"/>
      <c r="D23" s="17"/>
      <c r="E23" s="17"/>
      <c r="F23" s="17"/>
    </row>
    <row r="24" spans="3:6" x14ac:dyDescent="0.2">
      <c r="C24" s="17"/>
      <c r="D24" s="17"/>
      <c r="E24" s="17"/>
      <c r="F24" s="17"/>
    </row>
    <row r="25" spans="3:6" x14ac:dyDescent="0.2">
      <c r="C25" s="17"/>
      <c r="D25" s="17"/>
      <c r="E25" s="17"/>
      <c r="F25" s="17"/>
    </row>
    <row r="26" spans="3:6" x14ac:dyDescent="0.2">
      <c r="C26" s="17"/>
      <c r="D26" s="17"/>
      <c r="E26" s="17"/>
      <c r="F26" s="17"/>
    </row>
    <row r="27" spans="3:6" x14ac:dyDescent="0.2">
      <c r="C27" s="17"/>
      <c r="D27" s="17"/>
      <c r="E27" s="17"/>
      <c r="F27" s="17"/>
    </row>
    <row r="28" spans="3:6" x14ac:dyDescent="0.2">
      <c r="C28" s="17"/>
      <c r="D28" s="17"/>
      <c r="E28" s="17"/>
      <c r="F28" s="17"/>
    </row>
    <row r="29" spans="3:6" x14ac:dyDescent="0.2">
      <c r="C29" s="17"/>
      <c r="D29" s="17" t="s">
        <v>430</v>
      </c>
      <c r="E29" s="17" t="s">
        <v>430</v>
      </c>
      <c r="F29" s="17" t="s">
        <v>430</v>
      </c>
    </row>
    <row r="30" spans="3:6" x14ac:dyDescent="0.2">
      <c r="C30" s="17"/>
      <c r="D30" s="17" t="s">
        <v>430</v>
      </c>
      <c r="E30" s="17" t="s">
        <v>430</v>
      </c>
      <c r="F30" s="17" t="s">
        <v>430</v>
      </c>
    </row>
    <row r="31" spans="3:6" x14ac:dyDescent="0.2">
      <c r="C31" s="17"/>
      <c r="D31" s="17"/>
      <c r="E31" s="17"/>
      <c r="F31" s="17"/>
    </row>
    <row r="32" spans="3:6" x14ac:dyDescent="0.2">
      <c r="C32" s="17"/>
      <c r="D32" s="17"/>
      <c r="E32" s="17"/>
      <c r="F32" s="17"/>
    </row>
    <row r="33" spans="3:6" x14ac:dyDescent="0.2">
      <c r="C33" s="17"/>
      <c r="D33" s="17"/>
      <c r="E33" s="17"/>
      <c r="F33" s="17"/>
    </row>
    <row r="34" spans="3:6" x14ac:dyDescent="0.2">
      <c r="C34" s="17"/>
      <c r="D34" s="17"/>
      <c r="E34" s="17"/>
      <c r="F34" s="17"/>
    </row>
    <row r="35" spans="3:6" x14ac:dyDescent="0.2">
      <c r="C35" s="17"/>
      <c r="D35" s="17"/>
      <c r="E35" s="17"/>
      <c r="F35" s="17"/>
    </row>
    <row r="36" spans="3:6" x14ac:dyDescent="0.2">
      <c r="C36" s="17"/>
      <c r="D36" s="17"/>
      <c r="E36" s="17"/>
      <c r="F36" s="17"/>
    </row>
    <row r="37" spans="3:6" x14ac:dyDescent="0.2">
      <c r="C37" s="17"/>
      <c r="D37" s="17"/>
      <c r="E37" s="17"/>
      <c r="F37" s="17"/>
    </row>
    <row r="38" spans="3:6" x14ac:dyDescent="0.2">
      <c r="C38" s="17"/>
      <c r="D38" s="17"/>
      <c r="E38" s="17"/>
      <c r="F38" s="17"/>
    </row>
    <row r="39" spans="3:6" x14ac:dyDescent="0.2">
      <c r="C39" s="17"/>
      <c r="D39" s="17"/>
      <c r="E39" s="17"/>
      <c r="F39" s="17"/>
    </row>
    <row r="40" spans="3:6" x14ac:dyDescent="0.2">
      <c r="C40" s="17"/>
      <c r="D40" s="17"/>
      <c r="E40" s="17"/>
      <c r="F40" s="17"/>
    </row>
    <row r="41" spans="3:6" x14ac:dyDescent="0.2">
      <c r="C41" s="17"/>
      <c r="D41" s="17"/>
      <c r="E41" s="17"/>
      <c r="F41" s="17"/>
    </row>
    <row r="42" spans="3:6" x14ac:dyDescent="0.2">
      <c r="C42" s="17"/>
      <c r="D42" s="17"/>
      <c r="E42" s="17"/>
      <c r="F42" s="17"/>
    </row>
    <row r="43" spans="3:6" x14ac:dyDescent="0.2">
      <c r="C43" s="17"/>
      <c r="D43" s="17"/>
      <c r="E43" s="17"/>
      <c r="F43" s="17"/>
    </row>
    <row r="44" spans="3:6" x14ac:dyDescent="0.2">
      <c r="C44" s="17"/>
      <c r="D44" s="17"/>
      <c r="E44" s="17"/>
      <c r="F44" s="17"/>
    </row>
    <row r="45" spans="3:6" x14ac:dyDescent="0.2">
      <c r="C45" s="17"/>
      <c r="D45" s="17"/>
      <c r="E45" s="17"/>
      <c r="F45" s="17"/>
    </row>
    <row r="46" spans="3:6" x14ac:dyDescent="0.2">
      <c r="C46" s="17"/>
      <c r="D46" s="17"/>
      <c r="E46" s="17"/>
      <c r="F46" s="17"/>
    </row>
    <row r="47" spans="3:6" x14ac:dyDescent="0.2">
      <c r="C47" s="17"/>
      <c r="D47" s="17"/>
      <c r="E47" s="17"/>
      <c r="F47" s="17"/>
    </row>
    <row r="48" spans="3:6" x14ac:dyDescent="0.2">
      <c r="C48" s="17"/>
      <c r="D48" s="17"/>
      <c r="E48" s="17"/>
      <c r="F48" s="17"/>
    </row>
    <row r="49" spans="3:6" x14ac:dyDescent="0.2">
      <c r="C49" s="17"/>
      <c r="D49" s="17"/>
      <c r="E49" s="17"/>
      <c r="F49" s="17"/>
    </row>
    <row r="50" spans="3:6" x14ac:dyDescent="0.2">
      <c r="C50" s="17"/>
      <c r="D50" s="17"/>
      <c r="E50" s="17"/>
      <c r="F50" s="17"/>
    </row>
    <row r="51" spans="3:6" x14ac:dyDescent="0.2">
      <c r="C51" s="17"/>
      <c r="D51" s="17"/>
      <c r="E51" s="17"/>
      <c r="F51" s="17"/>
    </row>
    <row r="52" spans="3:6" x14ac:dyDescent="0.2">
      <c r="C52" s="17"/>
      <c r="D52" s="17"/>
      <c r="E52" s="17"/>
      <c r="F52" s="17"/>
    </row>
    <row r="53" spans="3:6" x14ac:dyDescent="0.2">
      <c r="C53" s="17"/>
      <c r="D53" s="17"/>
      <c r="E53" s="17"/>
      <c r="F53" s="17"/>
    </row>
    <row r="54" spans="3:6" x14ac:dyDescent="0.2">
      <c r="C54" s="17"/>
      <c r="D54" s="17"/>
      <c r="E54" s="17"/>
      <c r="F54" s="17"/>
    </row>
    <row r="55" spans="3:6" x14ac:dyDescent="0.2">
      <c r="C55" s="17"/>
      <c r="D55" s="17"/>
      <c r="E55" s="17"/>
      <c r="F55" s="17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5"/>
  <sheetViews>
    <sheetView view="pageLayout" topLeftCell="A13" zoomScaleNormal="100" workbookViewId="0">
      <selection activeCell="D42" sqref="D42"/>
    </sheetView>
  </sheetViews>
  <sheetFormatPr defaultRowHeight="12.75" x14ac:dyDescent="0.2"/>
  <cols>
    <col min="1" max="1" width="16.140625" customWidth="1"/>
    <col min="2" max="2" width="29.5703125" customWidth="1"/>
    <col min="3" max="4" width="13.42578125" customWidth="1"/>
    <col min="5" max="6" width="14.28515625" customWidth="1"/>
    <col min="7" max="7" width="10.140625" style="29" bestFit="1" customWidth="1"/>
    <col min="8" max="16384" width="9.140625" style="29"/>
  </cols>
  <sheetData>
    <row r="1" spans="1:252" ht="15.75" x14ac:dyDescent="0.25">
      <c r="A1" s="30"/>
      <c r="B1" s="31" t="s">
        <v>30</v>
      </c>
      <c r="C1" s="32"/>
      <c r="D1" s="32"/>
      <c r="E1" s="32"/>
      <c r="F1" s="33"/>
    </row>
    <row r="2" spans="1:252" x14ac:dyDescent="0.2">
      <c r="A2" s="29"/>
      <c r="B2" s="29"/>
      <c r="C2" s="29"/>
      <c r="D2" s="2"/>
      <c r="E2" s="3"/>
      <c r="F2" s="205"/>
    </row>
    <row r="3" spans="1:252" x14ac:dyDescent="0.2">
      <c r="A3" s="4" t="s">
        <v>0</v>
      </c>
      <c r="B3" s="4"/>
      <c r="C3" s="4" t="s">
        <v>2</v>
      </c>
      <c r="D3" s="4" t="s">
        <v>3</v>
      </c>
      <c r="E3" s="52" t="s">
        <v>273</v>
      </c>
      <c r="F3" s="4" t="s">
        <v>2</v>
      </c>
    </row>
    <row r="4" spans="1:252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</row>
    <row r="5" spans="1:252" ht="16.5" customHeight="1" x14ac:dyDescent="0.25">
      <c r="A5" s="18"/>
      <c r="B5" s="44" t="s">
        <v>208</v>
      </c>
      <c r="C5" s="20"/>
      <c r="D5" s="20"/>
      <c r="E5" s="20"/>
      <c r="F5" s="20"/>
    </row>
    <row r="6" spans="1:252" s="3" customFormat="1" x14ac:dyDescent="0.2">
      <c r="A6" s="76"/>
      <c r="B6" s="76"/>
      <c r="C6" s="113"/>
      <c r="D6" s="113"/>
      <c r="E6" s="113"/>
      <c r="F6" s="113"/>
    </row>
    <row r="7" spans="1:252" x14ac:dyDescent="0.2">
      <c r="A7" s="18"/>
      <c r="B7" s="8" t="s">
        <v>209</v>
      </c>
      <c r="C7" s="20"/>
      <c r="D7" s="20" t="s">
        <v>430</v>
      </c>
      <c r="E7" s="20" t="s">
        <v>430</v>
      </c>
      <c r="F7" s="20" t="s">
        <v>430</v>
      </c>
    </row>
    <row r="8" spans="1:252" x14ac:dyDescent="0.2">
      <c r="A8" s="218" t="s">
        <v>544</v>
      </c>
      <c r="B8" s="219" t="s">
        <v>8</v>
      </c>
      <c r="C8" s="243">
        <v>455475</v>
      </c>
      <c r="D8" s="243">
        <v>455475</v>
      </c>
      <c r="E8" s="243">
        <v>461000</v>
      </c>
      <c r="F8" s="243" t="s">
        <v>430</v>
      </c>
    </row>
    <row r="9" spans="1:252" ht="13.5" thickBot="1" x14ac:dyDescent="0.25">
      <c r="A9" s="175" t="s">
        <v>545</v>
      </c>
      <c r="B9" s="10" t="s">
        <v>493</v>
      </c>
      <c r="C9" s="104">
        <v>1000</v>
      </c>
      <c r="D9" s="104">
        <v>1000</v>
      </c>
      <c r="E9" s="104">
        <v>1000</v>
      </c>
      <c r="F9" s="104" t="s">
        <v>430</v>
      </c>
    </row>
    <row r="10" spans="1:252" ht="13.5" thickTop="1" x14ac:dyDescent="0.2">
      <c r="A10" s="21"/>
      <c r="B10" s="11" t="s">
        <v>210</v>
      </c>
      <c r="C10" s="88">
        <f>SUM(C8:C9)</f>
        <v>456475</v>
      </c>
      <c r="D10" s="88">
        <f>SUM(D8:D9)</f>
        <v>456475</v>
      </c>
      <c r="E10" s="88">
        <f>SUM(E8:E9)</f>
        <v>462000</v>
      </c>
      <c r="F10" s="88">
        <f>SUM(F8:F9)</f>
        <v>0</v>
      </c>
    </row>
    <row r="11" spans="1:252" x14ac:dyDescent="0.2">
      <c r="A11" s="21"/>
      <c r="B11" s="11"/>
      <c r="C11" s="88"/>
      <c r="D11" s="88"/>
      <c r="E11" s="88"/>
      <c r="F11" s="88"/>
    </row>
    <row r="12" spans="1:252" ht="15.75" x14ac:dyDescent="0.25">
      <c r="A12" s="21"/>
      <c r="B12" s="44" t="s">
        <v>208</v>
      </c>
      <c r="C12" s="88"/>
      <c r="D12" s="88" t="s">
        <v>430</v>
      </c>
      <c r="E12" s="88" t="s">
        <v>430</v>
      </c>
      <c r="F12" s="88" t="s">
        <v>430</v>
      </c>
    </row>
    <row r="13" spans="1:252" s="112" customFormat="1" x14ac:dyDescent="0.2">
      <c r="A13" s="114"/>
      <c r="B13" s="115"/>
      <c r="C13" s="116"/>
      <c r="D13" s="116" t="s">
        <v>430</v>
      </c>
      <c r="E13" s="116" t="s">
        <v>430</v>
      </c>
      <c r="F13" s="116" t="s">
        <v>430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spans="1:252" x14ac:dyDescent="0.2">
      <c r="A14" s="18" t="s">
        <v>477</v>
      </c>
      <c r="B14" s="18" t="s">
        <v>290</v>
      </c>
      <c r="C14" s="86">
        <v>1800</v>
      </c>
      <c r="D14" s="103">
        <v>2000</v>
      </c>
      <c r="E14" s="103">
        <v>2000</v>
      </c>
      <c r="F14" s="103" t="s">
        <v>430</v>
      </c>
    </row>
    <row r="15" spans="1:252" x14ac:dyDescent="0.2">
      <c r="A15" s="18" t="s">
        <v>478</v>
      </c>
      <c r="B15" s="18" t="s">
        <v>291</v>
      </c>
      <c r="C15" s="90">
        <v>1000</v>
      </c>
      <c r="D15" s="135">
        <v>1200</v>
      </c>
      <c r="E15" s="135">
        <v>1200</v>
      </c>
      <c r="F15" s="135" t="s">
        <v>430</v>
      </c>
    </row>
    <row r="16" spans="1:252" x14ac:dyDescent="0.2">
      <c r="A16" s="25" t="s">
        <v>479</v>
      </c>
      <c r="B16" s="25" t="s">
        <v>164</v>
      </c>
      <c r="C16" s="221">
        <v>50</v>
      </c>
      <c r="D16" s="245">
        <v>50</v>
      </c>
      <c r="E16" s="245">
        <v>50</v>
      </c>
      <c r="F16" s="245" t="s">
        <v>430</v>
      </c>
    </row>
    <row r="17" spans="1:255" x14ac:dyDescent="0.2">
      <c r="A17" s="218" t="s">
        <v>599</v>
      </c>
      <c r="B17" s="218" t="s">
        <v>598</v>
      </c>
      <c r="C17" s="86">
        <v>0</v>
      </c>
      <c r="D17" s="103">
        <v>0</v>
      </c>
      <c r="E17" s="103">
        <v>0</v>
      </c>
      <c r="F17" s="103">
        <v>0</v>
      </c>
    </row>
    <row r="18" spans="1:255" ht="13.5" thickBot="1" x14ac:dyDescent="0.25">
      <c r="A18" s="10" t="s">
        <v>597</v>
      </c>
      <c r="B18" s="10" t="s">
        <v>600</v>
      </c>
      <c r="C18" s="87">
        <v>5000</v>
      </c>
      <c r="D18" s="104">
        <v>5000</v>
      </c>
      <c r="E18" s="104">
        <v>5000</v>
      </c>
      <c r="F18" s="104" t="s">
        <v>430</v>
      </c>
    </row>
    <row r="19" spans="1:255" ht="13.5" thickTop="1" x14ac:dyDescent="0.2">
      <c r="A19" s="21"/>
      <c r="B19" s="11" t="s">
        <v>210</v>
      </c>
      <c r="C19" s="107">
        <f>SUM(C14:C18)</f>
        <v>7850</v>
      </c>
      <c r="D19" s="107">
        <f>SUM(D14:D18)</f>
        <v>8250</v>
      </c>
      <c r="E19" s="107">
        <f>SUM(E14:E18)</f>
        <v>8250</v>
      </c>
      <c r="F19" s="107">
        <f>SUM(F14:F18)</f>
        <v>0</v>
      </c>
    </row>
    <row r="20" spans="1:255" x14ac:dyDescent="0.2">
      <c r="A20" s="21"/>
      <c r="B20" s="9" t="s">
        <v>594</v>
      </c>
      <c r="C20" s="189">
        <v>448625</v>
      </c>
      <c r="D20" s="189">
        <v>448225</v>
      </c>
      <c r="E20" s="189">
        <v>453435</v>
      </c>
      <c r="F20" s="189" t="s">
        <v>430</v>
      </c>
    </row>
    <row r="21" spans="1:255" ht="15.75" x14ac:dyDescent="0.25">
      <c r="A21" s="18"/>
      <c r="B21" s="44" t="s">
        <v>211</v>
      </c>
      <c r="C21" s="20"/>
      <c r="D21" s="256" t="s">
        <v>610</v>
      </c>
      <c r="E21" s="20"/>
      <c r="F21" s="20" t="s">
        <v>430</v>
      </c>
    </row>
    <row r="22" spans="1:255" s="3" customFormat="1" x14ac:dyDescent="0.2">
      <c r="A22" s="76"/>
      <c r="B22" s="76"/>
      <c r="C22" s="113"/>
      <c r="D22" s="113"/>
      <c r="E22" s="113"/>
      <c r="F22" s="113" t="s">
        <v>430</v>
      </c>
    </row>
    <row r="23" spans="1:255" x14ac:dyDescent="0.2">
      <c r="A23" s="18" t="s">
        <v>213</v>
      </c>
      <c r="B23" s="8" t="s">
        <v>212</v>
      </c>
      <c r="C23" s="20"/>
      <c r="D23" s="20" t="s">
        <v>430</v>
      </c>
      <c r="E23" s="20" t="s">
        <v>430</v>
      </c>
      <c r="F23" s="20" t="s">
        <v>430</v>
      </c>
    </row>
    <row r="24" spans="1:255" x14ac:dyDescent="0.2">
      <c r="A24" s="173" t="s">
        <v>546</v>
      </c>
      <c r="B24" s="18" t="s">
        <v>214</v>
      </c>
      <c r="C24" s="103">
        <v>200</v>
      </c>
      <c r="D24" s="103">
        <v>200</v>
      </c>
      <c r="E24" s="103">
        <v>200</v>
      </c>
      <c r="F24" s="103" t="s">
        <v>430</v>
      </c>
      <c r="G24" s="106"/>
    </row>
    <row r="25" spans="1:255" x14ac:dyDescent="0.2">
      <c r="A25" s="173" t="s">
        <v>547</v>
      </c>
      <c r="B25" s="18" t="s">
        <v>287</v>
      </c>
      <c r="C25" s="103">
        <v>5000</v>
      </c>
      <c r="D25" s="103">
        <v>5000</v>
      </c>
      <c r="E25" s="103">
        <v>5000</v>
      </c>
      <c r="F25" s="103" t="s">
        <v>430</v>
      </c>
      <c r="G25" s="106"/>
    </row>
    <row r="26" spans="1:255" x14ac:dyDescent="0.2">
      <c r="A26" s="7" t="s">
        <v>548</v>
      </c>
      <c r="B26" s="18" t="s">
        <v>215</v>
      </c>
      <c r="C26" s="103">
        <v>202840</v>
      </c>
      <c r="D26" s="103">
        <v>190000</v>
      </c>
      <c r="E26" s="103">
        <v>175000</v>
      </c>
      <c r="F26" s="103" t="s">
        <v>430</v>
      </c>
    </row>
    <row r="27" spans="1:255" ht="13.5" thickBot="1" x14ac:dyDescent="0.25">
      <c r="A27" s="236" t="s">
        <v>549</v>
      </c>
      <c r="B27" s="23" t="s">
        <v>8</v>
      </c>
      <c r="C27" s="244">
        <v>290801</v>
      </c>
      <c r="D27" s="244">
        <v>297000</v>
      </c>
      <c r="E27" s="244">
        <v>298914</v>
      </c>
      <c r="F27" s="244" t="s">
        <v>430</v>
      </c>
    </row>
    <row r="28" spans="1:255" ht="13.5" thickTop="1" x14ac:dyDescent="0.2">
      <c r="A28" s="21"/>
      <c r="B28" s="11" t="s">
        <v>10</v>
      </c>
      <c r="C28" s="88">
        <f>SUM(C24:C27)</f>
        <v>498841</v>
      </c>
      <c r="D28" s="88">
        <f>SUM(D24:D27)</f>
        <v>492200</v>
      </c>
      <c r="E28" s="88">
        <f>SUM(E24:E27)</f>
        <v>479114</v>
      </c>
      <c r="F28" s="88">
        <f>SUM(F24:F27)</f>
        <v>0</v>
      </c>
    </row>
    <row r="29" spans="1:255" x14ac:dyDescent="0.2">
      <c r="C29" s="17"/>
      <c r="D29" s="17"/>
      <c r="E29" s="17"/>
      <c r="F29" s="17"/>
    </row>
    <row r="30" spans="1:255" ht="15.75" x14ac:dyDescent="0.25">
      <c r="B30" s="225" t="s">
        <v>284</v>
      </c>
      <c r="C30" s="227"/>
      <c r="D30" s="226"/>
      <c r="E30" s="227"/>
      <c r="F30" s="227"/>
    </row>
    <row r="31" spans="1:255" s="112" customFormat="1" x14ac:dyDescent="0.2">
      <c r="A31" s="228"/>
      <c r="B31" s="229"/>
      <c r="C31" s="230"/>
      <c r="D31" s="230" t="s">
        <v>430</v>
      </c>
      <c r="E31" s="230" t="s">
        <v>430</v>
      </c>
      <c r="F31" s="230" t="s">
        <v>430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112" customFormat="1" x14ac:dyDescent="0.2">
      <c r="A32" s="248" t="s">
        <v>601</v>
      </c>
      <c r="B32" s="18" t="s">
        <v>290</v>
      </c>
      <c r="C32" s="250">
        <v>2000</v>
      </c>
      <c r="D32" s="249">
        <v>2000</v>
      </c>
      <c r="E32" s="249">
        <v>2000</v>
      </c>
      <c r="F32" s="249" t="s">
        <v>430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6" x14ac:dyDescent="0.2">
      <c r="A33" s="9" t="s">
        <v>580</v>
      </c>
      <c r="B33" s="21" t="s">
        <v>164</v>
      </c>
      <c r="C33" s="135">
        <v>50</v>
      </c>
      <c r="D33" s="135">
        <v>50</v>
      </c>
      <c r="E33" s="135">
        <v>50</v>
      </c>
      <c r="F33" s="135" t="s">
        <v>430</v>
      </c>
    </row>
    <row r="34" spans="1:6" x14ac:dyDescent="0.2">
      <c r="A34" s="13"/>
      <c r="B34" s="11" t="s">
        <v>210</v>
      </c>
      <c r="C34" s="92">
        <f>SUM(C32:C33)</f>
        <v>2050</v>
      </c>
      <c r="D34" s="92">
        <f>SUM(D32:D33)</f>
        <v>2050</v>
      </c>
      <c r="E34" s="92">
        <f>SUM(E32:E33)</f>
        <v>2050</v>
      </c>
      <c r="F34" s="92">
        <f>SUM(F32:F33)</f>
        <v>0</v>
      </c>
    </row>
    <row r="35" spans="1:6" x14ac:dyDescent="0.2">
      <c r="A35" s="13"/>
      <c r="B35" s="29"/>
      <c r="C35" s="247"/>
      <c r="D35" s="129"/>
      <c r="E35" s="247"/>
      <c r="F35" s="247"/>
    </row>
    <row r="36" spans="1:6" x14ac:dyDescent="0.2">
      <c r="A36" s="217" t="s">
        <v>491</v>
      </c>
      <c r="B36" s="217" t="s">
        <v>492</v>
      </c>
      <c r="C36" s="224">
        <v>496791</v>
      </c>
      <c r="D36" s="224">
        <v>490150</v>
      </c>
      <c r="E36" s="224">
        <v>477009</v>
      </c>
      <c r="F36" s="224" t="s">
        <v>430</v>
      </c>
    </row>
    <row r="37" spans="1:6" x14ac:dyDescent="0.2">
      <c r="C37" s="17"/>
      <c r="D37" s="17"/>
      <c r="E37" s="17"/>
      <c r="F37" s="17"/>
    </row>
    <row r="38" spans="1:6" x14ac:dyDescent="0.2">
      <c r="C38" s="17"/>
      <c r="D38" s="17"/>
      <c r="E38" s="17"/>
      <c r="F38" s="17"/>
    </row>
    <row r="39" spans="1:6" x14ac:dyDescent="0.2">
      <c r="C39" s="17"/>
      <c r="D39" s="17"/>
      <c r="E39" s="17"/>
      <c r="F39" s="17"/>
    </row>
    <row r="40" spans="1:6" x14ac:dyDescent="0.2">
      <c r="C40" s="17"/>
      <c r="D40" s="17"/>
      <c r="E40" s="17"/>
      <c r="F40" s="17"/>
    </row>
    <row r="41" spans="1:6" x14ac:dyDescent="0.2">
      <c r="C41" s="17"/>
      <c r="D41" s="17"/>
      <c r="E41" s="17"/>
      <c r="F41" s="17"/>
    </row>
    <row r="42" spans="1:6" x14ac:dyDescent="0.2">
      <c r="C42" s="17"/>
      <c r="D42" s="17"/>
      <c r="E42" s="17"/>
      <c r="F42" s="17"/>
    </row>
    <row r="43" spans="1:6" x14ac:dyDescent="0.2">
      <c r="C43" s="17"/>
      <c r="D43" s="17"/>
      <c r="E43" s="17"/>
      <c r="F43" s="17"/>
    </row>
    <row r="44" spans="1:6" x14ac:dyDescent="0.2">
      <c r="C44" s="17"/>
      <c r="D44" s="17"/>
      <c r="E44" s="17"/>
      <c r="F44" s="17"/>
    </row>
    <row r="45" spans="1:6" x14ac:dyDescent="0.2">
      <c r="C45" s="17"/>
      <c r="D45" s="17"/>
      <c r="E45" s="17"/>
      <c r="F45" s="17"/>
    </row>
    <row r="46" spans="1:6" x14ac:dyDescent="0.2">
      <c r="C46" s="17"/>
      <c r="D46" s="17"/>
      <c r="E46" s="17"/>
      <c r="F46" s="17"/>
    </row>
    <row r="47" spans="1:6" x14ac:dyDescent="0.2">
      <c r="C47" s="17"/>
      <c r="D47" s="17"/>
      <c r="E47" s="17"/>
      <c r="F47" s="17"/>
    </row>
    <row r="48" spans="1:6" x14ac:dyDescent="0.2">
      <c r="C48" s="17"/>
      <c r="D48" s="17"/>
      <c r="E48" s="17"/>
      <c r="F48" s="17"/>
    </row>
    <row r="49" spans="3:6" x14ac:dyDescent="0.2">
      <c r="C49" s="17"/>
      <c r="D49" s="17"/>
      <c r="E49" s="17"/>
      <c r="F49" s="17"/>
    </row>
    <row r="50" spans="3:6" x14ac:dyDescent="0.2">
      <c r="C50" s="17"/>
      <c r="D50" s="17"/>
      <c r="E50" s="17"/>
      <c r="F50" s="17"/>
    </row>
    <row r="51" spans="3:6" x14ac:dyDescent="0.2">
      <c r="C51" s="17"/>
      <c r="D51" s="17"/>
      <c r="E51" s="17"/>
      <c r="F51" s="17"/>
    </row>
    <row r="52" spans="3:6" x14ac:dyDescent="0.2">
      <c r="C52" s="17"/>
      <c r="D52" s="17"/>
      <c r="E52" s="17"/>
      <c r="F52" s="17"/>
    </row>
    <row r="53" spans="3:6" x14ac:dyDescent="0.2">
      <c r="C53" s="17"/>
      <c r="D53" s="17"/>
      <c r="E53" s="17"/>
      <c r="F53" s="17"/>
    </row>
    <row r="54" spans="3:6" x14ac:dyDescent="0.2">
      <c r="C54" s="17"/>
      <c r="D54" s="17"/>
      <c r="E54" s="17"/>
      <c r="F54" s="17"/>
    </row>
    <row r="55" spans="3:6" x14ac:dyDescent="0.2">
      <c r="C55" s="17"/>
      <c r="D55" s="17"/>
      <c r="E55" s="17"/>
      <c r="F55" s="17"/>
    </row>
    <row r="56" spans="3:6" x14ac:dyDescent="0.2">
      <c r="C56" s="17"/>
      <c r="D56" s="17"/>
      <c r="E56" s="17"/>
      <c r="F56" s="17"/>
    </row>
    <row r="57" spans="3:6" x14ac:dyDescent="0.2">
      <c r="C57" s="17"/>
      <c r="D57" s="17"/>
      <c r="E57" s="17"/>
      <c r="F57" s="17"/>
    </row>
    <row r="58" spans="3:6" x14ac:dyDescent="0.2">
      <c r="C58" s="17"/>
      <c r="D58" s="17"/>
      <c r="E58" s="17"/>
      <c r="F58" s="17"/>
    </row>
    <row r="59" spans="3:6" x14ac:dyDescent="0.2">
      <c r="C59" s="17"/>
      <c r="D59" s="17"/>
      <c r="E59" s="17"/>
      <c r="F59" s="17"/>
    </row>
    <row r="60" spans="3:6" x14ac:dyDescent="0.2">
      <c r="C60" s="17"/>
      <c r="D60" s="17"/>
      <c r="E60" s="17"/>
      <c r="F60" s="17"/>
    </row>
    <row r="61" spans="3:6" x14ac:dyDescent="0.2">
      <c r="C61" s="17"/>
      <c r="D61" s="17"/>
      <c r="E61" s="17"/>
      <c r="F61" s="17"/>
    </row>
    <row r="62" spans="3:6" x14ac:dyDescent="0.2">
      <c r="C62" s="17"/>
      <c r="D62" s="17"/>
      <c r="E62" s="17"/>
      <c r="F62" s="17"/>
    </row>
    <row r="63" spans="3:6" x14ac:dyDescent="0.2">
      <c r="C63" s="17"/>
      <c r="D63" s="17"/>
      <c r="E63" s="17"/>
      <c r="F63" s="17"/>
    </row>
    <row r="64" spans="3:6" x14ac:dyDescent="0.2">
      <c r="C64" s="17"/>
      <c r="D64" s="17"/>
      <c r="E64" s="17"/>
      <c r="F64" s="17"/>
    </row>
    <row r="65" spans="3:5" x14ac:dyDescent="0.2">
      <c r="C65" s="17"/>
      <c r="D65" s="17"/>
      <c r="E65" s="17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7"/>
  <sheetViews>
    <sheetView view="pageLayout" zoomScaleNormal="100" workbookViewId="0">
      <selection activeCell="I13" sqref="I13"/>
    </sheetView>
  </sheetViews>
  <sheetFormatPr defaultRowHeight="12.75" x14ac:dyDescent="0.2"/>
  <cols>
    <col min="1" max="1" width="9.7109375" customWidth="1"/>
    <col min="2" max="2" width="31.28515625" customWidth="1"/>
    <col min="3" max="6" width="15.7109375" customWidth="1"/>
    <col min="7" max="7" width="12.7109375" bestFit="1" customWidth="1"/>
  </cols>
  <sheetData>
    <row r="1" spans="1:6" s="29" customFormat="1" ht="15.75" x14ac:dyDescent="0.25">
      <c r="A1" s="30"/>
      <c r="B1" s="31" t="s">
        <v>31</v>
      </c>
      <c r="C1" s="41" t="s">
        <v>32</v>
      </c>
      <c r="D1" s="32"/>
      <c r="E1" s="32"/>
      <c r="F1" s="33"/>
    </row>
    <row r="2" spans="1:6" s="29" customFormat="1" x14ac:dyDescent="0.2">
      <c r="A2"/>
      <c r="B2"/>
      <c r="C2"/>
      <c r="D2" s="2"/>
      <c r="E2" s="3"/>
      <c r="F2" s="206"/>
    </row>
    <row r="3" spans="1:6" s="29" customFormat="1" x14ac:dyDescent="0.2">
      <c r="A3" s="4" t="s">
        <v>0</v>
      </c>
      <c r="B3" s="4"/>
      <c r="C3" s="52"/>
      <c r="D3" s="4"/>
      <c r="E3" s="4"/>
      <c r="F3" s="4"/>
    </row>
    <row r="4" spans="1:6" s="29" customFormat="1" x14ac:dyDescent="0.2">
      <c r="A4" s="5" t="s">
        <v>5</v>
      </c>
      <c r="B4" s="5" t="s">
        <v>1</v>
      </c>
      <c r="C4" s="5">
        <v>2016</v>
      </c>
      <c r="D4" s="5">
        <v>2016</v>
      </c>
      <c r="E4" s="5">
        <v>2016</v>
      </c>
      <c r="F4" s="5">
        <v>2016</v>
      </c>
    </row>
    <row r="5" spans="1:6" s="29" customFormat="1" x14ac:dyDescent="0.2">
      <c r="A5" s="18"/>
      <c r="B5" s="18"/>
      <c r="C5" s="12" t="s">
        <v>216</v>
      </c>
      <c r="D5" s="12" t="s">
        <v>262</v>
      </c>
      <c r="E5" s="12" t="s">
        <v>218</v>
      </c>
      <c r="F5" s="12" t="s">
        <v>294</v>
      </c>
    </row>
    <row r="6" spans="1:6" s="29" customFormat="1" x14ac:dyDescent="0.2">
      <c r="A6" s="18"/>
      <c r="B6" s="18"/>
      <c r="C6" s="12" t="s">
        <v>217</v>
      </c>
      <c r="D6" s="12" t="s">
        <v>193</v>
      </c>
      <c r="E6" s="12" t="s">
        <v>219</v>
      </c>
      <c r="F6" s="12" t="s">
        <v>295</v>
      </c>
    </row>
    <row r="7" spans="1:6" s="29" customFormat="1" x14ac:dyDescent="0.2">
      <c r="A7" s="18"/>
      <c r="B7" s="18"/>
      <c r="C7" s="18"/>
      <c r="D7" s="18" t="s">
        <v>430</v>
      </c>
      <c r="E7" s="18" t="s">
        <v>430</v>
      </c>
      <c r="F7" s="18" t="s">
        <v>430</v>
      </c>
    </row>
    <row r="8" spans="1:6" s="29" customFormat="1" x14ac:dyDescent="0.2">
      <c r="A8" s="18"/>
      <c r="B8" s="18"/>
      <c r="C8" s="18"/>
      <c r="D8" s="18" t="s">
        <v>430</v>
      </c>
      <c r="E8" s="18" t="s">
        <v>430</v>
      </c>
      <c r="F8" s="18" t="s">
        <v>430</v>
      </c>
    </row>
    <row r="9" spans="1:6" s="29" customFormat="1" x14ac:dyDescent="0.2">
      <c r="A9" s="18" t="s">
        <v>221</v>
      </c>
      <c r="B9" s="76" t="s">
        <v>222</v>
      </c>
      <c r="C9" s="86">
        <f>'16'!B5</f>
        <v>1502710</v>
      </c>
      <c r="D9" s="103">
        <f>'16'!C5</f>
        <v>1414500</v>
      </c>
      <c r="E9" s="86">
        <f>'16'!D5</f>
        <v>88210</v>
      </c>
      <c r="F9" s="86">
        <v>0</v>
      </c>
    </row>
    <row r="10" spans="1:6" s="29" customFormat="1" x14ac:dyDescent="0.2">
      <c r="A10" s="18"/>
      <c r="B10" s="18"/>
      <c r="C10" s="86" t="s">
        <v>430</v>
      </c>
      <c r="D10" s="90"/>
      <c r="E10" s="86"/>
      <c r="F10" s="103" t="s">
        <v>430</v>
      </c>
    </row>
    <row r="11" spans="1:6" s="29" customFormat="1" x14ac:dyDescent="0.2">
      <c r="A11" s="18" t="s">
        <v>223</v>
      </c>
      <c r="B11" s="76" t="s">
        <v>224</v>
      </c>
      <c r="C11" s="103">
        <f>'16'!B7</f>
        <v>1007100</v>
      </c>
      <c r="D11" s="103">
        <f>'16'!C7</f>
        <v>889850</v>
      </c>
      <c r="E11" s="103">
        <f>'16'!D7</f>
        <v>17962.46</v>
      </c>
      <c r="F11" s="86">
        <f t="shared" ref="F11:F19" si="0">C11-D11-E11</f>
        <v>99287.540000000008</v>
      </c>
    </row>
    <row r="12" spans="1:6" s="29" customFormat="1" x14ac:dyDescent="0.2">
      <c r="A12" s="18"/>
      <c r="B12" s="18"/>
      <c r="C12" s="86"/>
      <c r="D12" s="90" t="s">
        <v>430</v>
      </c>
      <c r="E12" s="86" t="s">
        <v>430</v>
      </c>
      <c r="F12" s="103" t="s">
        <v>430</v>
      </c>
    </row>
    <row r="13" spans="1:6" s="29" customFormat="1" x14ac:dyDescent="0.2">
      <c r="A13" s="18" t="s">
        <v>305</v>
      </c>
      <c r="B13" s="76" t="s">
        <v>225</v>
      </c>
      <c r="C13" s="86">
        <f>'16'!B12</f>
        <v>525683</v>
      </c>
      <c r="D13" s="103">
        <f>'16'!C12</f>
        <v>328667</v>
      </c>
      <c r="E13" s="103">
        <f>'16'!D12</f>
        <v>9145.7999999999993</v>
      </c>
      <c r="F13" s="86">
        <f t="shared" si="0"/>
        <v>187870.2</v>
      </c>
    </row>
    <row r="14" spans="1:6" s="29" customFormat="1" x14ac:dyDescent="0.2">
      <c r="A14" s="18"/>
      <c r="B14" s="18"/>
      <c r="C14" s="86"/>
      <c r="D14" s="135" t="s">
        <v>430</v>
      </c>
      <c r="E14" s="86" t="s">
        <v>430</v>
      </c>
      <c r="F14" s="103" t="s">
        <v>430</v>
      </c>
    </row>
    <row r="15" spans="1:6" s="29" customFormat="1" x14ac:dyDescent="0.2">
      <c r="A15" s="18" t="s">
        <v>266</v>
      </c>
      <c r="B15" s="76" t="s">
        <v>226</v>
      </c>
      <c r="C15" s="103">
        <f>'16'!B14</f>
        <v>479114</v>
      </c>
      <c r="D15" s="103">
        <f>'16'!C14</f>
        <v>2050</v>
      </c>
      <c r="E15" s="103">
        <f>'16'!D14</f>
        <v>54.67</v>
      </c>
      <c r="F15" s="86">
        <f t="shared" si="0"/>
        <v>477009.33</v>
      </c>
    </row>
    <row r="16" spans="1:6" s="29" customFormat="1" x14ac:dyDescent="0.2">
      <c r="A16" s="18"/>
      <c r="B16" s="18"/>
      <c r="C16" s="86"/>
      <c r="D16" s="86" t="s">
        <v>430</v>
      </c>
      <c r="E16" s="86"/>
      <c r="F16" s="103" t="s">
        <v>430</v>
      </c>
    </row>
    <row r="17" spans="1:7" s="29" customFormat="1" x14ac:dyDescent="0.2">
      <c r="A17" s="18" t="s">
        <v>265</v>
      </c>
      <c r="B17" s="76" t="s">
        <v>227</v>
      </c>
      <c r="C17" s="103">
        <f>'16'!B16</f>
        <v>462000</v>
      </c>
      <c r="D17" s="103">
        <f>'16'!C16</f>
        <v>8250</v>
      </c>
      <c r="E17" s="103">
        <f>'16'!D16</f>
        <v>315</v>
      </c>
      <c r="F17" s="86">
        <f t="shared" si="0"/>
        <v>453435</v>
      </c>
    </row>
    <row r="18" spans="1:7" s="29" customFormat="1" x14ac:dyDescent="0.2">
      <c r="A18" s="18"/>
      <c r="B18" s="18"/>
      <c r="C18" s="86"/>
      <c r="D18" s="86" t="s">
        <v>430</v>
      </c>
      <c r="E18" s="86" t="s">
        <v>430</v>
      </c>
      <c r="F18" s="103" t="s">
        <v>430</v>
      </c>
    </row>
    <row r="19" spans="1:7" s="29" customFormat="1" ht="13.5" thickBot="1" x14ac:dyDescent="0.25">
      <c r="A19" s="23" t="s">
        <v>306</v>
      </c>
      <c r="B19" s="77" t="s">
        <v>228</v>
      </c>
      <c r="C19" s="87">
        <f>'16'!B21</f>
        <v>368414</v>
      </c>
      <c r="D19" s="104">
        <f>'16'!C21</f>
        <v>334264</v>
      </c>
      <c r="E19" s="104">
        <f>'16'!D21</f>
        <v>5.33</v>
      </c>
      <c r="F19" s="86">
        <f t="shared" si="0"/>
        <v>34144.67</v>
      </c>
    </row>
    <row r="20" spans="1:7" s="29" customFormat="1" ht="13.5" thickTop="1" x14ac:dyDescent="0.2">
      <c r="A20" s="21"/>
      <c r="B20" s="11" t="s">
        <v>229</v>
      </c>
      <c r="C20" s="96">
        <f>SUM(C9:C19)</f>
        <v>4345021</v>
      </c>
      <c r="D20" s="96">
        <f>SUM(D9:D19)</f>
        <v>2977581</v>
      </c>
      <c r="E20" s="96">
        <f>SUM(E9:E19)</f>
        <v>115693.26</v>
      </c>
      <c r="F20" s="92">
        <f>SUM(F9:F19)</f>
        <v>1251746.74</v>
      </c>
      <c r="G20" s="129"/>
    </row>
    <row r="21" spans="1:7" s="29" customFormat="1" x14ac:dyDescent="0.2">
      <c r="A21"/>
      <c r="B21"/>
      <c r="C21" s="17"/>
      <c r="D21" s="17" t="s">
        <v>430</v>
      </c>
      <c r="E21" s="17" t="s">
        <v>430</v>
      </c>
      <c r="F21" s="17" t="s">
        <v>430</v>
      </c>
    </row>
    <row r="22" spans="1:7" s="29" customFormat="1" x14ac:dyDescent="0.2">
      <c r="A22"/>
      <c r="B22"/>
      <c r="C22" s="17"/>
      <c r="D22" s="17"/>
      <c r="E22" s="17"/>
      <c r="F22" s="17"/>
    </row>
    <row r="23" spans="1:7" s="29" customFormat="1" x14ac:dyDescent="0.2">
      <c r="A23"/>
      <c r="B23"/>
      <c r="C23" s="17"/>
      <c r="D23" s="17"/>
      <c r="E23" s="17"/>
      <c r="F23" s="17"/>
    </row>
    <row r="24" spans="1:7" s="29" customFormat="1" x14ac:dyDescent="0.2">
      <c r="A24"/>
      <c r="B24"/>
      <c r="C24" s="17"/>
      <c r="D24" s="17"/>
      <c r="E24" s="17"/>
      <c r="F24" s="17"/>
    </row>
    <row r="25" spans="1:7" s="29" customFormat="1" x14ac:dyDescent="0.2">
      <c r="A25"/>
      <c r="B25"/>
      <c r="C25" s="17"/>
      <c r="D25" s="17"/>
      <c r="E25" s="17"/>
      <c r="F25" s="17"/>
    </row>
    <row r="26" spans="1:7" s="29" customFormat="1" x14ac:dyDescent="0.2">
      <c r="A26"/>
      <c r="B26"/>
      <c r="C26" s="17"/>
      <c r="D26" s="17"/>
      <c r="E26" s="17"/>
      <c r="F26" s="17"/>
    </row>
    <row r="27" spans="1:7" s="29" customFormat="1" x14ac:dyDescent="0.2">
      <c r="A27"/>
      <c r="B27"/>
      <c r="C27" s="17"/>
      <c r="D27" s="17"/>
      <c r="E27" s="17"/>
      <c r="F27" s="17"/>
    </row>
    <row r="28" spans="1:7" s="29" customFormat="1" x14ac:dyDescent="0.2">
      <c r="A28"/>
      <c r="B28"/>
      <c r="C28" s="17"/>
      <c r="D28" s="17"/>
      <c r="E28" s="17"/>
      <c r="F28" s="17"/>
    </row>
    <row r="29" spans="1:7" s="29" customFormat="1" x14ac:dyDescent="0.2">
      <c r="A29"/>
      <c r="B29"/>
      <c r="C29" s="17"/>
      <c r="D29" s="17" t="s">
        <v>430</v>
      </c>
      <c r="E29" s="17" t="s">
        <v>430</v>
      </c>
      <c r="F29" s="17" t="s">
        <v>430</v>
      </c>
    </row>
    <row r="30" spans="1:7" s="29" customFormat="1" x14ac:dyDescent="0.2">
      <c r="A30"/>
      <c r="B30"/>
      <c r="C30" s="17"/>
      <c r="D30" s="17" t="s">
        <v>430</v>
      </c>
      <c r="E30" s="17" t="s">
        <v>430</v>
      </c>
      <c r="F30" s="17" t="s">
        <v>430</v>
      </c>
    </row>
    <row r="31" spans="1:7" s="29" customFormat="1" x14ac:dyDescent="0.2">
      <c r="A31"/>
      <c r="B31"/>
      <c r="C31" s="17"/>
      <c r="D31" s="17"/>
      <c r="E31" s="17"/>
      <c r="F31" s="17"/>
    </row>
    <row r="32" spans="1:7" s="29" customFormat="1" x14ac:dyDescent="0.2">
      <c r="A32"/>
      <c r="B32"/>
      <c r="C32" s="17"/>
      <c r="D32" s="17"/>
      <c r="E32" s="17"/>
      <c r="F32" s="17"/>
    </row>
    <row r="33" spans="1:6" s="29" customFormat="1" x14ac:dyDescent="0.2">
      <c r="A33"/>
      <c r="B33"/>
      <c r="C33" s="17"/>
      <c r="D33" s="17"/>
      <c r="E33" s="17"/>
      <c r="F33" s="17"/>
    </row>
    <row r="34" spans="1:6" s="29" customFormat="1" x14ac:dyDescent="0.2">
      <c r="A34"/>
      <c r="B34"/>
      <c r="C34" s="17"/>
      <c r="D34" s="17"/>
      <c r="E34" s="17"/>
      <c r="F34" s="17"/>
    </row>
    <row r="35" spans="1:6" s="29" customFormat="1" x14ac:dyDescent="0.2">
      <c r="A35"/>
      <c r="B35"/>
      <c r="C35" s="17"/>
      <c r="D35" s="17"/>
      <c r="E35" s="17"/>
      <c r="F35" s="17"/>
    </row>
    <row r="36" spans="1:6" s="29" customFormat="1" x14ac:dyDescent="0.2">
      <c r="A36"/>
      <c r="B36"/>
      <c r="C36" s="17"/>
      <c r="D36" s="17"/>
      <c r="E36" s="17"/>
      <c r="F36" s="17"/>
    </row>
    <row r="37" spans="1:6" s="29" customFormat="1" x14ac:dyDescent="0.2">
      <c r="A37"/>
      <c r="B37"/>
      <c r="C37" s="17"/>
      <c r="D37" s="17"/>
      <c r="E37" s="17"/>
      <c r="F37" s="17"/>
    </row>
    <row r="38" spans="1:6" s="29" customFormat="1" x14ac:dyDescent="0.2">
      <c r="A38"/>
      <c r="B38"/>
      <c r="C38" s="17"/>
      <c r="D38" s="17"/>
      <c r="E38" s="17"/>
      <c r="F38" s="17"/>
    </row>
    <row r="39" spans="1:6" s="29" customFormat="1" x14ac:dyDescent="0.2">
      <c r="A39"/>
      <c r="B39"/>
      <c r="C39" s="17"/>
      <c r="D39" s="17"/>
      <c r="E39" s="17"/>
      <c r="F39" s="17"/>
    </row>
    <row r="40" spans="1:6" s="29" customFormat="1" x14ac:dyDescent="0.2">
      <c r="A40"/>
      <c r="B40"/>
      <c r="C40" s="17"/>
      <c r="D40" s="17"/>
      <c r="E40" s="17"/>
      <c r="F40" s="17"/>
    </row>
    <row r="41" spans="1:6" s="29" customFormat="1" x14ac:dyDescent="0.2">
      <c r="A41"/>
      <c r="B41"/>
      <c r="C41" s="17"/>
      <c r="D41" s="17"/>
      <c r="E41" s="17"/>
      <c r="F41" s="17"/>
    </row>
    <row r="42" spans="1:6" s="29" customFormat="1" x14ac:dyDescent="0.2">
      <c r="A42"/>
      <c r="B42"/>
      <c r="C42" s="17"/>
      <c r="D42" s="17"/>
      <c r="E42" s="17"/>
      <c r="F42" s="17"/>
    </row>
    <row r="43" spans="1:6" s="29" customFormat="1" x14ac:dyDescent="0.2">
      <c r="A43"/>
      <c r="B43"/>
      <c r="C43" s="17"/>
      <c r="D43" s="17"/>
      <c r="E43" s="17"/>
      <c r="F43" s="17"/>
    </row>
    <row r="44" spans="1:6" s="29" customFormat="1" x14ac:dyDescent="0.2">
      <c r="A44"/>
      <c r="B44"/>
      <c r="C44" s="17"/>
      <c r="D44" s="17"/>
      <c r="E44" s="17"/>
      <c r="F44" s="17"/>
    </row>
    <row r="45" spans="1:6" s="29" customFormat="1" x14ac:dyDescent="0.2">
      <c r="A45"/>
      <c r="B45"/>
      <c r="C45" s="17"/>
      <c r="D45" s="17"/>
      <c r="E45" s="17"/>
      <c r="F45" s="17"/>
    </row>
    <row r="46" spans="1:6" s="29" customFormat="1" x14ac:dyDescent="0.2">
      <c r="A46"/>
      <c r="B46"/>
      <c r="C46" s="17"/>
      <c r="D46" s="17"/>
      <c r="E46" s="17"/>
      <c r="F46" s="17"/>
    </row>
    <row r="47" spans="1:6" s="29" customFormat="1" x14ac:dyDescent="0.2">
      <c r="A47"/>
      <c r="B47"/>
      <c r="C47" s="17"/>
      <c r="D47" s="17"/>
      <c r="E47" s="17"/>
      <c r="F47" s="17"/>
    </row>
    <row r="48" spans="1:6" s="29" customFormat="1" x14ac:dyDescent="0.2">
      <c r="A48"/>
      <c r="B48"/>
      <c r="C48" s="17"/>
      <c r="D48" s="17"/>
      <c r="E48" s="17"/>
      <c r="F48" s="17"/>
    </row>
    <row r="49" spans="1:6" s="29" customFormat="1" x14ac:dyDescent="0.2">
      <c r="A49"/>
      <c r="B49"/>
      <c r="C49" s="17"/>
      <c r="D49" s="17"/>
      <c r="E49" s="17"/>
      <c r="F49" s="17"/>
    </row>
    <row r="50" spans="1:6" s="29" customFormat="1" x14ac:dyDescent="0.2">
      <c r="A50"/>
      <c r="B50"/>
      <c r="C50" s="17"/>
      <c r="D50" s="17"/>
      <c r="E50" s="17"/>
      <c r="F50" s="17"/>
    </row>
    <row r="51" spans="1:6" s="29" customFormat="1" x14ac:dyDescent="0.2">
      <c r="A51"/>
      <c r="B51"/>
      <c r="C51" s="17"/>
      <c r="D51" s="17"/>
      <c r="E51" s="17"/>
      <c r="F51" s="17"/>
    </row>
    <row r="52" spans="1:6" s="29" customFormat="1" x14ac:dyDescent="0.2">
      <c r="A52"/>
      <c r="B52"/>
      <c r="C52" s="17"/>
      <c r="D52" s="17"/>
      <c r="E52" s="17"/>
      <c r="F52" s="17"/>
    </row>
    <row r="53" spans="1:6" s="29" customFormat="1" x14ac:dyDescent="0.2">
      <c r="A53"/>
      <c r="B53"/>
      <c r="C53" s="17"/>
      <c r="D53" s="17"/>
      <c r="E53" s="17"/>
      <c r="F53" s="17"/>
    </row>
    <row r="54" spans="1:6" s="29" customFormat="1" x14ac:dyDescent="0.2">
      <c r="A54"/>
      <c r="B54"/>
      <c r="C54" s="17"/>
      <c r="D54" s="17"/>
      <c r="E54" s="17"/>
      <c r="F54" s="17"/>
    </row>
    <row r="55" spans="1:6" s="29" customFormat="1" x14ac:dyDescent="0.2">
      <c r="A55"/>
      <c r="B55"/>
      <c r="C55" s="17"/>
      <c r="D55" s="17"/>
      <c r="E55" s="17"/>
      <c r="F55" s="17"/>
    </row>
    <row r="56" spans="1:6" s="29" customFormat="1" x14ac:dyDescent="0.2">
      <c r="A56"/>
      <c r="B56"/>
      <c r="C56" s="17"/>
      <c r="D56" s="17"/>
      <c r="E56" s="17"/>
      <c r="F56" s="17"/>
    </row>
    <row r="57" spans="1:6" s="29" customFormat="1" x14ac:dyDescent="0.2">
      <c r="A57"/>
      <c r="B57"/>
      <c r="C57"/>
      <c r="D57"/>
      <c r="E57"/>
      <c r="F57"/>
    </row>
    <row r="58" spans="1:6" s="29" customFormat="1" x14ac:dyDescent="0.2">
      <c r="A58"/>
      <c r="B58"/>
      <c r="C58"/>
      <c r="D58"/>
      <c r="E58"/>
      <c r="F58"/>
    </row>
    <row r="59" spans="1:6" s="29" customFormat="1" x14ac:dyDescent="0.2">
      <c r="A59"/>
      <c r="B59"/>
      <c r="C59"/>
      <c r="D59"/>
      <c r="E59"/>
      <c r="F59"/>
    </row>
    <row r="60" spans="1:6" s="29" customFormat="1" x14ac:dyDescent="0.2">
      <c r="A60"/>
      <c r="B60"/>
      <c r="C60"/>
      <c r="D60"/>
      <c r="E60"/>
      <c r="F60"/>
    </row>
    <row r="61" spans="1:6" s="29" customFormat="1" x14ac:dyDescent="0.2">
      <c r="A61"/>
      <c r="B61"/>
      <c r="C61"/>
      <c r="D61"/>
      <c r="E61"/>
      <c r="F61"/>
    </row>
    <row r="62" spans="1:6" s="29" customFormat="1" x14ac:dyDescent="0.2">
      <c r="A62"/>
      <c r="B62"/>
      <c r="C62"/>
      <c r="D62"/>
      <c r="E62"/>
      <c r="F62"/>
    </row>
    <row r="63" spans="1:6" s="29" customFormat="1" x14ac:dyDescent="0.2">
      <c r="A63"/>
      <c r="B63"/>
      <c r="C63"/>
      <c r="D63"/>
      <c r="E63"/>
      <c r="F63"/>
    </row>
    <row r="64" spans="1:6" s="29" customFormat="1" x14ac:dyDescent="0.2">
      <c r="A64"/>
      <c r="B64"/>
      <c r="C64"/>
      <c r="D64"/>
      <c r="E64"/>
      <c r="F64"/>
    </row>
    <row r="65" spans="1:6" s="29" customFormat="1" x14ac:dyDescent="0.2">
      <c r="A65"/>
      <c r="B65"/>
      <c r="C65"/>
      <c r="D65"/>
      <c r="E65"/>
      <c r="F65"/>
    </row>
    <row r="66" spans="1:6" s="29" customFormat="1" x14ac:dyDescent="0.2">
      <c r="A66"/>
      <c r="B66"/>
      <c r="C66"/>
      <c r="D66"/>
      <c r="E66"/>
      <c r="F66"/>
    </row>
    <row r="67" spans="1:6" s="29" customFormat="1" x14ac:dyDescent="0.2">
      <c r="A67"/>
      <c r="B67"/>
      <c r="C67"/>
      <c r="D67"/>
      <c r="E67"/>
      <c r="F67"/>
    </row>
    <row r="68" spans="1:6" s="29" customFormat="1" x14ac:dyDescent="0.2">
      <c r="A68"/>
      <c r="B68"/>
      <c r="C68"/>
      <c r="D68"/>
      <c r="E68"/>
      <c r="F68"/>
    </row>
    <row r="69" spans="1:6" s="29" customFormat="1" x14ac:dyDescent="0.2">
      <c r="A69"/>
      <c r="B69"/>
      <c r="C69"/>
      <c r="D69"/>
      <c r="E69"/>
      <c r="F69"/>
    </row>
    <row r="70" spans="1:6" s="29" customFormat="1" x14ac:dyDescent="0.2">
      <c r="A70"/>
      <c r="B70"/>
      <c r="C70"/>
      <c r="D70"/>
      <c r="E70"/>
      <c r="F70"/>
    </row>
    <row r="71" spans="1:6" s="29" customFormat="1" x14ac:dyDescent="0.2">
      <c r="A71"/>
      <c r="B71"/>
      <c r="C71"/>
      <c r="D71"/>
      <c r="E71"/>
      <c r="F71"/>
    </row>
    <row r="72" spans="1:6" s="29" customFormat="1" x14ac:dyDescent="0.2">
      <c r="A72"/>
      <c r="B72"/>
      <c r="C72"/>
      <c r="D72"/>
      <c r="E72"/>
      <c r="F72"/>
    </row>
    <row r="73" spans="1:6" s="29" customFormat="1" x14ac:dyDescent="0.2">
      <c r="A73"/>
      <c r="B73"/>
      <c r="C73"/>
      <c r="D73"/>
      <c r="E73"/>
      <c r="F73"/>
    </row>
    <row r="74" spans="1:6" s="29" customFormat="1" x14ac:dyDescent="0.2">
      <c r="A74"/>
      <c r="B74"/>
      <c r="C74"/>
      <c r="D74"/>
      <c r="E74"/>
      <c r="F74"/>
    </row>
    <row r="75" spans="1:6" s="29" customFormat="1" x14ac:dyDescent="0.2">
      <c r="A75"/>
      <c r="B75"/>
      <c r="C75"/>
      <c r="D75"/>
      <c r="E75"/>
      <c r="F75"/>
    </row>
    <row r="76" spans="1:6" s="29" customFormat="1" x14ac:dyDescent="0.2">
      <c r="A76"/>
      <c r="B76"/>
      <c r="C76"/>
      <c r="D76"/>
      <c r="E76"/>
      <c r="F76"/>
    </row>
    <row r="77" spans="1:6" s="29" customFormat="1" x14ac:dyDescent="0.2">
      <c r="A77"/>
      <c r="B77"/>
      <c r="C77"/>
      <c r="D77"/>
      <c r="E77"/>
      <c r="F77"/>
    </row>
    <row r="78" spans="1:6" s="29" customFormat="1" x14ac:dyDescent="0.2">
      <c r="A78"/>
      <c r="B78"/>
      <c r="C78"/>
      <c r="D78"/>
      <c r="E78"/>
      <c r="F78"/>
    </row>
    <row r="79" spans="1:6" s="29" customFormat="1" x14ac:dyDescent="0.2">
      <c r="A79"/>
      <c r="B79"/>
      <c r="C79"/>
      <c r="D79"/>
      <c r="E79"/>
      <c r="F79"/>
    </row>
    <row r="80" spans="1:6" s="29" customFormat="1" x14ac:dyDescent="0.2">
      <c r="A80"/>
      <c r="B80"/>
      <c r="C80"/>
      <c r="D80"/>
      <c r="E80"/>
      <c r="F80"/>
    </row>
    <row r="81" spans="1:6" s="29" customFormat="1" x14ac:dyDescent="0.2">
      <c r="A81"/>
      <c r="B81"/>
      <c r="C81"/>
      <c r="D81"/>
      <c r="E81"/>
      <c r="F81"/>
    </row>
    <row r="82" spans="1:6" s="29" customFormat="1" x14ac:dyDescent="0.2">
      <c r="A82"/>
      <c r="B82"/>
      <c r="C82"/>
      <c r="D82"/>
      <c r="E82"/>
      <c r="F82"/>
    </row>
    <row r="83" spans="1:6" s="29" customFormat="1" x14ac:dyDescent="0.2">
      <c r="A83"/>
      <c r="B83"/>
      <c r="C83"/>
      <c r="D83"/>
      <c r="E83"/>
      <c r="F83"/>
    </row>
    <row r="84" spans="1:6" s="29" customFormat="1" x14ac:dyDescent="0.2">
      <c r="A84"/>
      <c r="B84"/>
      <c r="C84"/>
      <c r="D84"/>
      <c r="E84"/>
      <c r="F84"/>
    </row>
    <row r="85" spans="1:6" s="29" customFormat="1" x14ac:dyDescent="0.2">
      <c r="A85"/>
      <c r="B85"/>
      <c r="C85"/>
      <c r="D85"/>
      <c r="E85"/>
      <c r="F85"/>
    </row>
    <row r="86" spans="1:6" s="29" customFormat="1" x14ac:dyDescent="0.2">
      <c r="A86"/>
      <c r="B86"/>
      <c r="C86"/>
      <c r="D86"/>
      <c r="E86"/>
      <c r="F86"/>
    </row>
    <row r="87" spans="1:6" s="29" customFormat="1" x14ac:dyDescent="0.2">
      <c r="A87"/>
      <c r="B87"/>
      <c r="C87"/>
      <c r="D87"/>
      <c r="E87"/>
      <c r="F87"/>
    </row>
    <row r="88" spans="1:6" s="29" customFormat="1" x14ac:dyDescent="0.2">
      <c r="A88"/>
      <c r="B88"/>
      <c r="C88"/>
      <c r="D88"/>
      <c r="E88"/>
      <c r="F88"/>
    </row>
    <row r="89" spans="1:6" s="29" customFormat="1" x14ac:dyDescent="0.2">
      <c r="A89"/>
      <c r="B89"/>
      <c r="C89"/>
      <c r="D89"/>
      <c r="E89"/>
      <c r="F89"/>
    </row>
    <row r="90" spans="1:6" s="29" customFormat="1" x14ac:dyDescent="0.2">
      <c r="A90"/>
      <c r="B90"/>
      <c r="C90"/>
      <c r="D90"/>
      <c r="E90"/>
      <c r="F90"/>
    </row>
    <row r="91" spans="1:6" s="29" customFormat="1" x14ac:dyDescent="0.2">
      <c r="A91"/>
      <c r="B91"/>
      <c r="C91"/>
      <c r="D91"/>
      <c r="E91"/>
      <c r="F91"/>
    </row>
    <row r="92" spans="1:6" s="29" customFormat="1" x14ac:dyDescent="0.2">
      <c r="A92"/>
      <c r="B92"/>
      <c r="C92"/>
      <c r="D92"/>
      <c r="E92"/>
      <c r="F92"/>
    </row>
    <row r="93" spans="1:6" s="29" customFormat="1" x14ac:dyDescent="0.2">
      <c r="A93"/>
      <c r="B93"/>
      <c r="C93"/>
      <c r="D93"/>
      <c r="E93"/>
      <c r="F93"/>
    </row>
    <row r="94" spans="1:6" s="29" customFormat="1" x14ac:dyDescent="0.2">
      <c r="A94"/>
      <c r="B94"/>
      <c r="C94"/>
      <c r="D94"/>
      <c r="E94"/>
      <c r="F94"/>
    </row>
    <row r="95" spans="1:6" s="29" customFormat="1" x14ac:dyDescent="0.2">
      <c r="A95"/>
      <c r="B95"/>
      <c r="C95"/>
      <c r="D95"/>
      <c r="E95"/>
      <c r="F95"/>
    </row>
    <row r="96" spans="1:6" s="29" customFormat="1" x14ac:dyDescent="0.2">
      <c r="A96"/>
      <c r="B96"/>
      <c r="C96"/>
      <c r="D96"/>
      <c r="E96"/>
      <c r="F96"/>
    </row>
    <row r="97" spans="1:6" s="29" customFormat="1" x14ac:dyDescent="0.2">
      <c r="A97"/>
      <c r="B97"/>
      <c r="C97"/>
      <c r="D97"/>
      <c r="E97"/>
      <c r="F97"/>
    </row>
    <row r="98" spans="1:6" s="29" customFormat="1" x14ac:dyDescent="0.2">
      <c r="A98"/>
      <c r="B98"/>
      <c r="C98"/>
      <c r="D98"/>
      <c r="E98"/>
      <c r="F98"/>
    </row>
    <row r="99" spans="1:6" s="29" customFormat="1" x14ac:dyDescent="0.2">
      <c r="A99"/>
      <c r="B99"/>
      <c r="C99"/>
      <c r="D99"/>
      <c r="E99"/>
      <c r="F99"/>
    </row>
    <row r="100" spans="1:6" s="29" customFormat="1" x14ac:dyDescent="0.2">
      <c r="A100"/>
      <c r="B100"/>
      <c r="C100"/>
      <c r="D100"/>
      <c r="E100"/>
      <c r="F100"/>
    </row>
    <row r="101" spans="1:6" s="29" customFormat="1" x14ac:dyDescent="0.2">
      <c r="A101"/>
      <c r="B101"/>
      <c r="C101"/>
      <c r="D101"/>
      <c r="E101"/>
      <c r="F101"/>
    </row>
    <row r="102" spans="1:6" s="29" customFormat="1" x14ac:dyDescent="0.2">
      <c r="A102"/>
      <c r="B102"/>
      <c r="C102"/>
      <c r="D102"/>
      <c r="E102"/>
      <c r="F102"/>
    </row>
    <row r="103" spans="1:6" s="29" customFormat="1" x14ac:dyDescent="0.2">
      <c r="A103"/>
      <c r="B103"/>
      <c r="C103"/>
      <c r="D103"/>
      <c r="E103"/>
      <c r="F103"/>
    </row>
    <row r="104" spans="1:6" s="29" customFormat="1" x14ac:dyDescent="0.2">
      <c r="A104"/>
      <c r="B104"/>
      <c r="C104"/>
      <c r="D104"/>
      <c r="E104"/>
      <c r="F104"/>
    </row>
    <row r="105" spans="1:6" s="29" customFormat="1" x14ac:dyDescent="0.2">
      <c r="A105"/>
      <c r="B105"/>
      <c r="C105"/>
      <c r="D105"/>
      <c r="E105"/>
      <c r="F105"/>
    </row>
    <row r="106" spans="1:6" s="29" customFormat="1" x14ac:dyDescent="0.2">
      <c r="A106"/>
      <c r="B106"/>
      <c r="C106"/>
      <c r="D106"/>
      <c r="E106"/>
      <c r="F106"/>
    </row>
    <row r="107" spans="1:6" s="29" customFormat="1" x14ac:dyDescent="0.2">
      <c r="A107"/>
      <c r="B107"/>
      <c r="C107"/>
      <c r="D107"/>
      <c r="E107"/>
      <c r="F107"/>
    </row>
    <row r="108" spans="1:6" s="29" customFormat="1" x14ac:dyDescent="0.2">
      <c r="A108"/>
      <c r="B108"/>
      <c r="C108"/>
      <c r="D108"/>
      <c r="E108"/>
      <c r="F108"/>
    </row>
    <row r="109" spans="1:6" s="29" customFormat="1" x14ac:dyDescent="0.2">
      <c r="A109"/>
      <c r="B109"/>
      <c r="C109"/>
      <c r="D109"/>
      <c r="E109"/>
      <c r="F109"/>
    </row>
    <row r="110" spans="1:6" s="29" customFormat="1" x14ac:dyDescent="0.2">
      <c r="A110"/>
      <c r="B110"/>
      <c r="C110"/>
      <c r="D110"/>
      <c r="E110"/>
      <c r="F110"/>
    </row>
    <row r="111" spans="1:6" s="29" customFormat="1" x14ac:dyDescent="0.2">
      <c r="A111"/>
      <c r="B111"/>
      <c r="C111"/>
      <c r="D111"/>
      <c r="E111"/>
      <c r="F111"/>
    </row>
    <row r="112" spans="1:6" s="29" customFormat="1" x14ac:dyDescent="0.2">
      <c r="A112"/>
      <c r="B112"/>
      <c r="C112"/>
      <c r="D112"/>
      <c r="E112"/>
      <c r="F112"/>
    </row>
    <row r="113" spans="1:6" s="29" customFormat="1" x14ac:dyDescent="0.2">
      <c r="A113"/>
      <c r="B113"/>
      <c r="C113"/>
      <c r="D113"/>
      <c r="E113"/>
      <c r="F113"/>
    </row>
    <row r="114" spans="1:6" s="29" customFormat="1" x14ac:dyDescent="0.2">
      <c r="A114"/>
      <c r="B114"/>
      <c r="C114"/>
      <c r="D114"/>
      <c r="E114"/>
      <c r="F114"/>
    </row>
    <row r="115" spans="1:6" s="29" customFormat="1" x14ac:dyDescent="0.2">
      <c r="A115"/>
      <c r="B115"/>
      <c r="C115"/>
      <c r="D115"/>
      <c r="E115"/>
      <c r="F115"/>
    </row>
    <row r="116" spans="1:6" s="29" customFormat="1" x14ac:dyDescent="0.2">
      <c r="A116"/>
      <c r="B116"/>
      <c r="C116"/>
      <c r="D116"/>
      <c r="E116"/>
      <c r="F116"/>
    </row>
    <row r="117" spans="1:6" s="29" customFormat="1" x14ac:dyDescent="0.2">
      <c r="A117"/>
      <c r="B117"/>
      <c r="C117"/>
      <c r="D117"/>
      <c r="E117"/>
      <c r="F117"/>
    </row>
    <row r="118" spans="1:6" s="29" customFormat="1" x14ac:dyDescent="0.2">
      <c r="A118"/>
      <c r="B118"/>
      <c r="C118"/>
      <c r="D118"/>
      <c r="E118"/>
      <c r="F118"/>
    </row>
    <row r="119" spans="1:6" s="29" customFormat="1" x14ac:dyDescent="0.2">
      <c r="A119"/>
      <c r="B119"/>
      <c r="C119"/>
      <c r="D119"/>
      <c r="E119"/>
      <c r="F119"/>
    </row>
    <row r="120" spans="1:6" s="29" customFormat="1" x14ac:dyDescent="0.2">
      <c r="A120"/>
      <c r="B120"/>
      <c r="C120"/>
      <c r="D120"/>
      <c r="E120"/>
      <c r="F120"/>
    </row>
    <row r="121" spans="1:6" s="29" customFormat="1" x14ac:dyDescent="0.2">
      <c r="A121"/>
      <c r="B121"/>
      <c r="C121"/>
      <c r="D121"/>
      <c r="E121"/>
      <c r="F121"/>
    </row>
    <row r="122" spans="1:6" s="29" customFormat="1" x14ac:dyDescent="0.2">
      <c r="A122"/>
      <c r="B122"/>
      <c r="C122"/>
      <c r="D122"/>
      <c r="E122"/>
      <c r="F122"/>
    </row>
    <row r="123" spans="1:6" s="29" customFormat="1" x14ac:dyDescent="0.2">
      <c r="A123"/>
      <c r="B123"/>
      <c r="C123"/>
      <c r="D123"/>
      <c r="E123"/>
      <c r="F123"/>
    </row>
    <row r="124" spans="1:6" s="29" customFormat="1" x14ac:dyDescent="0.2">
      <c r="A124"/>
      <c r="B124"/>
      <c r="C124"/>
      <c r="D124"/>
      <c r="E124"/>
      <c r="F124"/>
    </row>
    <row r="125" spans="1:6" s="29" customFormat="1" x14ac:dyDescent="0.2">
      <c r="A125"/>
      <c r="B125"/>
      <c r="C125"/>
      <c r="D125"/>
      <c r="E125"/>
      <c r="F125"/>
    </row>
    <row r="126" spans="1:6" s="29" customFormat="1" x14ac:dyDescent="0.2">
      <c r="A126"/>
      <c r="B126"/>
      <c r="C126"/>
      <c r="D126"/>
      <c r="E126"/>
      <c r="F126"/>
    </row>
    <row r="127" spans="1:6" s="29" customFormat="1" x14ac:dyDescent="0.2">
      <c r="A127"/>
      <c r="B127"/>
      <c r="C127"/>
      <c r="D127"/>
      <c r="E127"/>
      <c r="F127"/>
    </row>
    <row r="128" spans="1:6" s="29" customFormat="1" x14ac:dyDescent="0.2">
      <c r="A128"/>
      <c r="B128"/>
      <c r="C128"/>
      <c r="D128"/>
      <c r="E128"/>
      <c r="F128"/>
    </row>
    <row r="129" spans="1:6" s="29" customFormat="1" x14ac:dyDescent="0.2">
      <c r="A129"/>
      <c r="B129"/>
      <c r="C129"/>
      <c r="D129"/>
      <c r="E129"/>
      <c r="F129"/>
    </row>
    <row r="130" spans="1:6" s="29" customFormat="1" x14ac:dyDescent="0.2">
      <c r="A130"/>
      <c r="B130"/>
      <c r="C130"/>
      <c r="D130"/>
      <c r="E130"/>
      <c r="F130"/>
    </row>
    <row r="131" spans="1:6" s="29" customFormat="1" x14ac:dyDescent="0.2">
      <c r="A131"/>
      <c r="B131"/>
      <c r="C131"/>
      <c r="D131"/>
      <c r="E131"/>
      <c r="F131"/>
    </row>
    <row r="132" spans="1:6" s="29" customFormat="1" x14ac:dyDescent="0.2">
      <c r="A132"/>
      <c r="B132"/>
      <c r="C132"/>
      <c r="D132"/>
      <c r="E132"/>
      <c r="F132"/>
    </row>
    <row r="133" spans="1:6" s="29" customFormat="1" x14ac:dyDescent="0.2">
      <c r="A133"/>
      <c r="B133"/>
      <c r="C133"/>
      <c r="D133"/>
      <c r="E133"/>
      <c r="F133"/>
    </row>
    <row r="134" spans="1:6" s="29" customFormat="1" x14ac:dyDescent="0.2">
      <c r="A134"/>
      <c r="B134"/>
      <c r="C134"/>
      <c r="D134"/>
      <c r="E134"/>
      <c r="F134"/>
    </row>
    <row r="135" spans="1:6" s="29" customFormat="1" x14ac:dyDescent="0.2">
      <c r="A135"/>
      <c r="B135"/>
      <c r="C135"/>
      <c r="D135"/>
      <c r="E135"/>
      <c r="F135"/>
    </row>
    <row r="136" spans="1:6" s="29" customFormat="1" x14ac:dyDescent="0.2">
      <c r="A136"/>
      <c r="B136"/>
      <c r="C136"/>
      <c r="D136"/>
      <c r="E136"/>
      <c r="F136"/>
    </row>
    <row r="137" spans="1:6" s="29" customFormat="1" x14ac:dyDescent="0.2">
      <c r="A137"/>
      <c r="B137"/>
      <c r="C137"/>
      <c r="D137"/>
      <c r="E137"/>
      <c r="F137"/>
    </row>
    <row r="138" spans="1:6" s="29" customFormat="1" x14ac:dyDescent="0.2">
      <c r="A138"/>
      <c r="B138"/>
      <c r="C138"/>
      <c r="D138"/>
      <c r="E138"/>
      <c r="F138"/>
    </row>
    <row r="139" spans="1:6" s="29" customFormat="1" x14ac:dyDescent="0.2">
      <c r="A139"/>
      <c r="B139"/>
      <c r="C139"/>
      <c r="D139"/>
      <c r="E139"/>
      <c r="F139"/>
    </row>
    <row r="140" spans="1:6" s="29" customFormat="1" x14ac:dyDescent="0.2">
      <c r="A140"/>
      <c r="B140"/>
      <c r="C140"/>
      <c r="D140"/>
      <c r="E140"/>
      <c r="F140"/>
    </row>
    <row r="141" spans="1:6" s="29" customFormat="1" x14ac:dyDescent="0.2">
      <c r="A141"/>
      <c r="B141"/>
      <c r="C141"/>
      <c r="D141"/>
      <c r="E141"/>
      <c r="F141"/>
    </row>
    <row r="142" spans="1:6" s="29" customFormat="1" x14ac:dyDescent="0.2">
      <c r="A142"/>
      <c r="B142"/>
      <c r="C142"/>
      <c r="D142"/>
      <c r="E142"/>
      <c r="F142"/>
    </row>
    <row r="143" spans="1:6" s="29" customFormat="1" x14ac:dyDescent="0.2">
      <c r="A143"/>
      <c r="B143"/>
      <c r="C143"/>
      <c r="D143"/>
      <c r="E143"/>
      <c r="F143"/>
    </row>
    <row r="144" spans="1:6" s="29" customFormat="1" x14ac:dyDescent="0.2">
      <c r="A144"/>
      <c r="B144"/>
      <c r="C144"/>
      <c r="D144"/>
      <c r="E144"/>
      <c r="F144"/>
    </row>
    <row r="145" spans="1:6" s="29" customFormat="1" x14ac:dyDescent="0.2">
      <c r="A145"/>
      <c r="B145"/>
      <c r="C145"/>
      <c r="D145"/>
      <c r="E145"/>
      <c r="F145"/>
    </row>
    <row r="146" spans="1:6" s="29" customFormat="1" x14ac:dyDescent="0.2">
      <c r="A146"/>
      <c r="B146"/>
      <c r="C146"/>
      <c r="D146"/>
      <c r="E146"/>
      <c r="F146"/>
    </row>
    <row r="147" spans="1:6" s="29" customFormat="1" x14ac:dyDescent="0.2">
      <c r="A147"/>
      <c r="B147"/>
      <c r="C147"/>
      <c r="D147"/>
      <c r="E147"/>
      <c r="F147"/>
    </row>
    <row r="148" spans="1:6" s="29" customFormat="1" x14ac:dyDescent="0.2">
      <c r="A148"/>
      <c r="B148"/>
      <c r="C148"/>
      <c r="D148"/>
      <c r="E148"/>
      <c r="F148"/>
    </row>
    <row r="149" spans="1:6" s="29" customFormat="1" x14ac:dyDescent="0.2">
      <c r="A149"/>
      <c r="B149"/>
      <c r="C149"/>
      <c r="D149"/>
      <c r="E149"/>
      <c r="F149"/>
    </row>
    <row r="150" spans="1:6" s="29" customFormat="1" x14ac:dyDescent="0.2">
      <c r="A150"/>
      <c r="B150"/>
      <c r="C150"/>
      <c r="D150"/>
      <c r="E150"/>
      <c r="F150"/>
    </row>
    <row r="151" spans="1:6" s="29" customFormat="1" x14ac:dyDescent="0.2">
      <c r="A151"/>
      <c r="B151"/>
      <c r="C151"/>
      <c r="D151"/>
      <c r="E151"/>
      <c r="F151"/>
    </row>
    <row r="152" spans="1:6" s="29" customFormat="1" x14ac:dyDescent="0.2">
      <c r="A152"/>
      <c r="B152"/>
      <c r="C152"/>
      <c r="D152"/>
      <c r="E152"/>
      <c r="F152"/>
    </row>
    <row r="153" spans="1:6" s="29" customFormat="1" x14ac:dyDescent="0.2">
      <c r="A153"/>
      <c r="B153"/>
      <c r="C153"/>
      <c r="D153"/>
      <c r="E153"/>
      <c r="F153"/>
    </row>
    <row r="154" spans="1:6" s="29" customFormat="1" x14ac:dyDescent="0.2">
      <c r="A154"/>
      <c r="B154"/>
      <c r="C154"/>
      <c r="D154"/>
      <c r="E154"/>
      <c r="F154"/>
    </row>
    <row r="155" spans="1:6" s="29" customFormat="1" x14ac:dyDescent="0.2">
      <c r="A155"/>
      <c r="B155"/>
      <c r="C155"/>
      <c r="D155"/>
      <c r="E155"/>
      <c r="F155"/>
    </row>
    <row r="156" spans="1:6" s="29" customFormat="1" x14ac:dyDescent="0.2">
      <c r="A156"/>
      <c r="B156"/>
      <c r="C156"/>
      <c r="D156"/>
      <c r="E156"/>
      <c r="F156"/>
    </row>
    <row r="157" spans="1:6" s="29" customFormat="1" x14ac:dyDescent="0.2">
      <c r="A157"/>
      <c r="B157"/>
      <c r="C157"/>
      <c r="D157"/>
      <c r="E157"/>
      <c r="F157"/>
    </row>
    <row r="158" spans="1:6" s="29" customFormat="1" x14ac:dyDescent="0.2">
      <c r="A158"/>
      <c r="B158"/>
      <c r="C158"/>
      <c r="D158"/>
      <c r="E158"/>
      <c r="F158"/>
    </row>
    <row r="159" spans="1:6" s="29" customFormat="1" x14ac:dyDescent="0.2">
      <c r="A159"/>
      <c r="B159"/>
      <c r="C159"/>
      <c r="D159"/>
      <c r="E159"/>
      <c r="F159"/>
    </row>
    <row r="160" spans="1:6" s="29" customFormat="1" x14ac:dyDescent="0.2">
      <c r="A160"/>
      <c r="B160"/>
      <c r="C160"/>
      <c r="D160"/>
      <c r="E160"/>
      <c r="F160"/>
    </row>
    <row r="161" spans="1:6" s="29" customFormat="1" x14ac:dyDescent="0.2">
      <c r="A161"/>
      <c r="B161"/>
      <c r="C161"/>
      <c r="D161"/>
      <c r="E161"/>
      <c r="F161"/>
    </row>
    <row r="162" spans="1:6" s="29" customFormat="1" x14ac:dyDescent="0.2">
      <c r="A162"/>
      <c r="B162"/>
      <c r="C162"/>
      <c r="D162"/>
      <c r="E162"/>
      <c r="F162"/>
    </row>
    <row r="163" spans="1:6" s="29" customFormat="1" x14ac:dyDescent="0.2">
      <c r="A163"/>
      <c r="B163"/>
      <c r="C163"/>
      <c r="D163"/>
      <c r="E163"/>
      <c r="F163"/>
    </row>
    <row r="164" spans="1:6" s="29" customFormat="1" x14ac:dyDescent="0.2">
      <c r="A164"/>
      <c r="B164"/>
      <c r="C164"/>
      <c r="D164"/>
      <c r="E164"/>
      <c r="F164"/>
    </row>
    <row r="165" spans="1:6" s="29" customFormat="1" x14ac:dyDescent="0.2">
      <c r="A165"/>
      <c r="B165"/>
      <c r="C165"/>
      <c r="D165"/>
      <c r="E165"/>
      <c r="F165"/>
    </row>
    <row r="166" spans="1:6" s="29" customFormat="1" x14ac:dyDescent="0.2">
      <c r="A166"/>
      <c r="B166"/>
      <c r="C166"/>
      <c r="D166"/>
      <c r="E166"/>
      <c r="F166"/>
    </row>
    <row r="167" spans="1:6" s="29" customFormat="1" x14ac:dyDescent="0.2">
      <c r="A167"/>
      <c r="B167"/>
      <c r="C167"/>
      <c r="D167"/>
      <c r="E167"/>
      <c r="F167"/>
    </row>
    <row r="168" spans="1:6" s="29" customFormat="1" x14ac:dyDescent="0.2">
      <c r="A168"/>
      <c r="B168"/>
      <c r="C168"/>
      <c r="D168"/>
      <c r="E168"/>
      <c r="F168"/>
    </row>
    <row r="169" spans="1:6" s="29" customFormat="1" x14ac:dyDescent="0.2">
      <c r="A169"/>
      <c r="B169"/>
      <c r="C169"/>
      <c r="D169"/>
      <c r="E169"/>
      <c r="F169"/>
    </row>
    <row r="170" spans="1:6" s="29" customFormat="1" x14ac:dyDescent="0.2">
      <c r="A170"/>
      <c r="B170"/>
      <c r="C170"/>
      <c r="D170"/>
      <c r="E170"/>
      <c r="F170"/>
    </row>
    <row r="171" spans="1:6" s="29" customFormat="1" x14ac:dyDescent="0.2">
      <c r="A171"/>
      <c r="B171"/>
      <c r="C171"/>
      <c r="D171"/>
      <c r="E171"/>
      <c r="F171"/>
    </row>
    <row r="172" spans="1:6" s="29" customFormat="1" x14ac:dyDescent="0.2">
      <c r="A172"/>
      <c r="B172"/>
      <c r="C172"/>
      <c r="D172"/>
      <c r="E172"/>
      <c r="F172"/>
    </row>
    <row r="173" spans="1:6" s="29" customFormat="1" x14ac:dyDescent="0.2">
      <c r="A173"/>
      <c r="B173"/>
      <c r="C173"/>
      <c r="D173"/>
      <c r="E173"/>
      <c r="F173"/>
    </row>
    <row r="174" spans="1:6" s="29" customFormat="1" x14ac:dyDescent="0.2">
      <c r="A174"/>
      <c r="B174"/>
      <c r="C174"/>
      <c r="D174"/>
      <c r="E174"/>
      <c r="F174"/>
    </row>
    <row r="175" spans="1:6" s="29" customFormat="1" x14ac:dyDescent="0.2">
      <c r="A175"/>
      <c r="B175"/>
      <c r="C175"/>
      <c r="D175"/>
      <c r="E175"/>
      <c r="F175"/>
    </row>
    <row r="176" spans="1:6" s="29" customFormat="1" x14ac:dyDescent="0.2">
      <c r="A176"/>
      <c r="B176"/>
      <c r="C176"/>
      <c r="D176"/>
      <c r="E176"/>
      <c r="F176"/>
    </row>
    <row r="177" spans="1:6" s="29" customFormat="1" x14ac:dyDescent="0.2">
      <c r="A177"/>
      <c r="B177"/>
      <c r="C177"/>
      <c r="D177"/>
      <c r="E177"/>
      <c r="F177"/>
    </row>
    <row r="178" spans="1:6" s="29" customFormat="1" x14ac:dyDescent="0.2">
      <c r="A178"/>
      <c r="B178"/>
      <c r="C178"/>
      <c r="D178"/>
      <c r="E178"/>
      <c r="F178"/>
    </row>
    <row r="179" spans="1:6" s="29" customFormat="1" x14ac:dyDescent="0.2">
      <c r="A179"/>
      <c r="B179"/>
      <c r="C179"/>
      <c r="D179"/>
      <c r="E179"/>
      <c r="F179"/>
    </row>
    <row r="180" spans="1:6" s="29" customFormat="1" x14ac:dyDescent="0.2">
      <c r="A180"/>
      <c r="B180"/>
      <c r="C180"/>
      <c r="D180"/>
      <c r="E180"/>
      <c r="F180"/>
    </row>
    <row r="181" spans="1:6" s="29" customFormat="1" x14ac:dyDescent="0.2">
      <c r="A181"/>
      <c r="B181"/>
      <c r="C181"/>
      <c r="D181"/>
      <c r="E181"/>
      <c r="F181"/>
    </row>
    <row r="182" spans="1:6" s="29" customFormat="1" x14ac:dyDescent="0.2">
      <c r="A182"/>
      <c r="B182"/>
      <c r="C182"/>
      <c r="D182"/>
      <c r="E182"/>
      <c r="F182"/>
    </row>
    <row r="183" spans="1:6" s="29" customFormat="1" x14ac:dyDescent="0.2">
      <c r="A183"/>
      <c r="B183"/>
      <c r="C183"/>
      <c r="D183"/>
      <c r="E183"/>
      <c r="F183"/>
    </row>
    <row r="184" spans="1:6" s="29" customFormat="1" x14ac:dyDescent="0.2">
      <c r="A184"/>
      <c r="B184"/>
      <c r="C184"/>
      <c r="D184"/>
      <c r="E184"/>
      <c r="F184"/>
    </row>
    <row r="185" spans="1:6" s="29" customFormat="1" x14ac:dyDescent="0.2">
      <c r="A185"/>
      <c r="B185"/>
      <c r="C185"/>
      <c r="D185"/>
      <c r="E185"/>
      <c r="F185"/>
    </row>
    <row r="186" spans="1:6" s="29" customFormat="1" x14ac:dyDescent="0.2">
      <c r="A186"/>
      <c r="B186"/>
      <c r="C186"/>
      <c r="D186"/>
      <c r="E186"/>
      <c r="F186"/>
    </row>
    <row r="187" spans="1:6" s="29" customFormat="1" x14ac:dyDescent="0.2">
      <c r="A187"/>
      <c r="B187"/>
      <c r="C187"/>
      <c r="D187"/>
      <c r="E187"/>
      <c r="F187"/>
    </row>
    <row r="188" spans="1:6" s="29" customFormat="1" x14ac:dyDescent="0.2">
      <c r="A188"/>
      <c r="B188"/>
      <c r="C188"/>
      <c r="D188"/>
      <c r="E188"/>
      <c r="F188"/>
    </row>
    <row r="189" spans="1:6" s="29" customFormat="1" x14ac:dyDescent="0.2">
      <c r="A189"/>
      <c r="B189"/>
      <c r="C189"/>
      <c r="D189"/>
      <c r="E189"/>
      <c r="F189"/>
    </row>
    <row r="190" spans="1:6" s="29" customFormat="1" x14ac:dyDescent="0.2">
      <c r="A190"/>
      <c r="B190"/>
      <c r="C190"/>
      <c r="D190"/>
      <c r="E190"/>
      <c r="F190"/>
    </row>
    <row r="191" spans="1:6" s="29" customFormat="1" x14ac:dyDescent="0.2">
      <c r="A191"/>
      <c r="B191"/>
      <c r="C191"/>
      <c r="D191"/>
      <c r="E191"/>
      <c r="F191"/>
    </row>
    <row r="192" spans="1:6" s="29" customFormat="1" x14ac:dyDescent="0.2">
      <c r="A192"/>
      <c r="B192"/>
      <c r="C192"/>
      <c r="D192"/>
      <c r="E192"/>
      <c r="F192"/>
    </row>
    <row r="193" spans="1:6" s="29" customFormat="1" x14ac:dyDescent="0.2">
      <c r="A193"/>
      <c r="B193"/>
      <c r="C193"/>
      <c r="D193"/>
      <c r="E193"/>
      <c r="F193"/>
    </row>
    <row r="194" spans="1:6" s="29" customFormat="1" x14ac:dyDescent="0.2">
      <c r="A194"/>
      <c r="B194"/>
      <c r="C194"/>
      <c r="D194"/>
      <c r="E194"/>
      <c r="F194"/>
    </row>
    <row r="195" spans="1:6" s="29" customFormat="1" x14ac:dyDescent="0.2">
      <c r="A195"/>
      <c r="B195"/>
      <c r="C195"/>
      <c r="D195"/>
      <c r="E195"/>
      <c r="F195"/>
    </row>
    <row r="196" spans="1:6" s="29" customFormat="1" x14ac:dyDescent="0.2">
      <c r="A196"/>
      <c r="B196"/>
      <c r="C196"/>
      <c r="D196"/>
      <c r="E196"/>
      <c r="F196"/>
    </row>
    <row r="197" spans="1:6" s="29" customFormat="1" x14ac:dyDescent="0.2">
      <c r="A197"/>
      <c r="B197"/>
      <c r="C197"/>
      <c r="D197"/>
      <c r="E197"/>
      <c r="F197"/>
    </row>
    <row r="198" spans="1:6" s="29" customFormat="1" x14ac:dyDescent="0.2">
      <c r="A198"/>
      <c r="B198"/>
      <c r="C198"/>
      <c r="D198"/>
      <c r="E198"/>
      <c r="F198"/>
    </row>
    <row r="199" spans="1:6" s="29" customFormat="1" x14ac:dyDescent="0.2">
      <c r="A199"/>
      <c r="B199"/>
      <c r="C199"/>
      <c r="D199"/>
      <c r="E199"/>
      <c r="F199"/>
    </row>
    <row r="200" spans="1:6" s="29" customFormat="1" x14ac:dyDescent="0.2">
      <c r="A200"/>
      <c r="B200"/>
      <c r="C200"/>
      <c r="D200"/>
      <c r="E200"/>
      <c r="F200"/>
    </row>
    <row r="201" spans="1:6" s="29" customFormat="1" x14ac:dyDescent="0.2">
      <c r="A201"/>
      <c r="B201"/>
      <c r="C201"/>
      <c r="D201"/>
      <c r="E201"/>
      <c r="F201"/>
    </row>
    <row r="202" spans="1:6" s="29" customFormat="1" x14ac:dyDescent="0.2">
      <c r="A202"/>
      <c r="B202"/>
      <c r="C202"/>
      <c r="D202"/>
      <c r="E202"/>
      <c r="F202"/>
    </row>
    <row r="203" spans="1:6" s="29" customFormat="1" x14ac:dyDescent="0.2">
      <c r="A203"/>
      <c r="B203"/>
      <c r="C203"/>
      <c r="D203"/>
      <c r="E203"/>
      <c r="F203"/>
    </row>
    <row r="204" spans="1:6" s="29" customFormat="1" x14ac:dyDescent="0.2">
      <c r="A204"/>
      <c r="B204"/>
      <c r="C204"/>
      <c r="D204"/>
      <c r="E204"/>
      <c r="F204"/>
    </row>
    <row r="205" spans="1:6" s="29" customFormat="1" x14ac:dyDescent="0.2">
      <c r="A205"/>
      <c r="B205"/>
      <c r="C205"/>
      <c r="D205"/>
      <c r="E205"/>
      <c r="F205"/>
    </row>
    <row r="206" spans="1:6" s="29" customFormat="1" x14ac:dyDescent="0.2">
      <c r="A206"/>
      <c r="B206"/>
      <c r="C206"/>
      <c r="D206"/>
      <c r="E206"/>
      <c r="F206"/>
    </row>
    <row r="207" spans="1:6" s="29" customFormat="1" x14ac:dyDescent="0.2">
      <c r="A207"/>
      <c r="B207"/>
      <c r="C207"/>
      <c r="D207"/>
      <c r="E207"/>
      <c r="F207"/>
    </row>
    <row r="208" spans="1:6" s="29" customFormat="1" x14ac:dyDescent="0.2">
      <c r="A208"/>
      <c r="B208"/>
      <c r="C208"/>
      <c r="D208"/>
      <c r="E208"/>
      <c r="F208"/>
    </row>
    <row r="209" spans="1:6" s="29" customFormat="1" x14ac:dyDescent="0.2">
      <c r="A209"/>
      <c r="B209"/>
      <c r="C209"/>
      <c r="D209"/>
      <c r="E209"/>
      <c r="F209"/>
    </row>
    <row r="210" spans="1:6" s="29" customFormat="1" x14ac:dyDescent="0.2">
      <c r="A210"/>
      <c r="B210"/>
      <c r="C210"/>
      <c r="D210"/>
      <c r="E210"/>
      <c r="F210"/>
    </row>
    <row r="211" spans="1:6" s="29" customFormat="1" x14ac:dyDescent="0.2">
      <c r="A211"/>
      <c r="B211"/>
      <c r="C211"/>
      <c r="D211"/>
      <c r="E211"/>
      <c r="F211"/>
    </row>
    <row r="212" spans="1:6" s="29" customFormat="1" x14ac:dyDescent="0.2">
      <c r="A212"/>
      <c r="B212"/>
      <c r="C212"/>
      <c r="D212"/>
      <c r="E212"/>
      <c r="F212"/>
    </row>
    <row r="213" spans="1:6" s="29" customFormat="1" x14ac:dyDescent="0.2">
      <c r="A213"/>
      <c r="B213"/>
      <c r="C213"/>
      <c r="D213"/>
      <c r="E213"/>
      <c r="F213"/>
    </row>
    <row r="214" spans="1:6" s="29" customFormat="1" x14ac:dyDescent="0.2">
      <c r="A214"/>
      <c r="B214"/>
      <c r="C214"/>
      <c r="D214"/>
      <c r="E214"/>
      <c r="F214"/>
    </row>
    <row r="215" spans="1:6" s="29" customFormat="1" x14ac:dyDescent="0.2">
      <c r="A215"/>
      <c r="B215"/>
      <c r="C215"/>
      <c r="D215"/>
      <c r="E215"/>
      <c r="F215"/>
    </row>
    <row r="216" spans="1:6" s="29" customFormat="1" x14ac:dyDescent="0.2">
      <c r="A216"/>
      <c r="B216"/>
      <c r="C216"/>
      <c r="D216"/>
      <c r="E216"/>
      <c r="F216"/>
    </row>
    <row r="217" spans="1:6" s="29" customFormat="1" x14ac:dyDescent="0.2">
      <c r="A217"/>
      <c r="B217"/>
      <c r="C217"/>
      <c r="D217"/>
      <c r="E217"/>
      <c r="F217"/>
    </row>
    <row r="218" spans="1:6" s="29" customFormat="1" x14ac:dyDescent="0.2">
      <c r="A218"/>
      <c r="B218"/>
      <c r="C218"/>
      <c r="D218"/>
      <c r="E218"/>
      <c r="F218"/>
    </row>
    <row r="219" spans="1:6" s="29" customFormat="1" x14ac:dyDescent="0.2">
      <c r="A219"/>
      <c r="B219"/>
      <c r="C219"/>
      <c r="D219"/>
      <c r="E219"/>
      <c r="F219"/>
    </row>
    <row r="220" spans="1:6" s="29" customFormat="1" x14ac:dyDescent="0.2">
      <c r="A220"/>
      <c r="B220"/>
      <c r="C220"/>
      <c r="D220"/>
      <c r="E220"/>
      <c r="F220"/>
    </row>
    <row r="221" spans="1:6" s="29" customFormat="1" x14ac:dyDescent="0.2">
      <c r="A221"/>
      <c r="B221"/>
      <c r="C221"/>
      <c r="D221"/>
      <c r="E221"/>
      <c r="F221"/>
    </row>
    <row r="222" spans="1:6" s="29" customFormat="1" x14ac:dyDescent="0.2">
      <c r="A222"/>
      <c r="B222"/>
      <c r="C222"/>
      <c r="D222"/>
      <c r="E222"/>
      <c r="F222"/>
    </row>
    <row r="223" spans="1:6" s="29" customFormat="1" x14ac:dyDescent="0.2">
      <c r="A223"/>
      <c r="B223"/>
      <c r="C223"/>
      <c r="D223"/>
      <c r="E223"/>
      <c r="F223"/>
    </row>
    <row r="224" spans="1:6" s="29" customFormat="1" x14ac:dyDescent="0.2">
      <c r="A224"/>
      <c r="B224"/>
      <c r="C224"/>
      <c r="D224"/>
      <c r="E224"/>
      <c r="F224"/>
    </row>
    <row r="225" spans="1:6" s="29" customFormat="1" x14ac:dyDescent="0.2">
      <c r="A225"/>
      <c r="B225"/>
      <c r="C225"/>
      <c r="D225"/>
      <c r="E225"/>
      <c r="F225"/>
    </row>
    <row r="226" spans="1:6" s="29" customFormat="1" x14ac:dyDescent="0.2">
      <c r="A226"/>
      <c r="B226"/>
      <c r="C226"/>
      <c r="D226"/>
      <c r="E226"/>
      <c r="F226"/>
    </row>
    <row r="227" spans="1:6" s="29" customFormat="1" x14ac:dyDescent="0.2">
      <c r="A227"/>
      <c r="B227"/>
      <c r="C227"/>
      <c r="D227"/>
      <c r="E227"/>
      <c r="F227"/>
    </row>
    <row r="228" spans="1:6" s="29" customFormat="1" x14ac:dyDescent="0.2">
      <c r="A228"/>
      <c r="B228"/>
      <c r="C228"/>
      <c r="D228"/>
      <c r="E228"/>
      <c r="F228"/>
    </row>
    <row r="229" spans="1:6" s="29" customFormat="1" x14ac:dyDescent="0.2">
      <c r="A229"/>
      <c r="B229"/>
      <c r="C229"/>
      <c r="D229"/>
      <c r="E229"/>
      <c r="F229"/>
    </row>
    <row r="230" spans="1:6" s="29" customFormat="1" x14ac:dyDescent="0.2">
      <c r="A230"/>
      <c r="B230"/>
      <c r="C230"/>
      <c r="D230"/>
      <c r="E230"/>
      <c r="F230"/>
    </row>
    <row r="231" spans="1:6" s="29" customFormat="1" x14ac:dyDescent="0.2">
      <c r="A231"/>
      <c r="B231"/>
      <c r="C231"/>
      <c r="D231"/>
      <c r="E231"/>
      <c r="F231"/>
    </row>
    <row r="232" spans="1:6" s="29" customFormat="1" x14ac:dyDescent="0.2">
      <c r="A232"/>
      <c r="B232"/>
      <c r="C232"/>
      <c r="D232"/>
      <c r="E232"/>
      <c r="F232"/>
    </row>
    <row r="233" spans="1:6" s="29" customFormat="1" x14ac:dyDescent="0.2">
      <c r="A233"/>
      <c r="B233"/>
      <c r="C233"/>
      <c r="D233"/>
      <c r="E233"/>
      <c r="F233"/>
    </row>
    <row r="234" spans="1:6" s="29" customFormat="1" x14ac:dyDescent="0.2">
      <c r="A234"/>
      <c r="B234"/>
      <c r="C234"/>
      <c r="D234"/>
      <c r="E234"/>
      <c r="F234"/>
    </row>
    <row r="235" spans="1:6" s="29" customFormat="1" x14ac:dyDescent="0.2">
      <c r="A235"/>
      <c r="B235"/>
      <c r="C235"/>
      <c r="D235"/>
      <c r="E235"/>
      <c r="F235"/>
    </row>
    <row r="236" spans="1:6" s="29" customFormat="1" x14ac:dyDescent="0.2">
      <c r="A236"/>
      <c r="B236"/>
      <c r="C236"/>
      <c r="D236"/>
      <c r="E236"/>
      <c r="F236"/>
    </row>
    <row r="237" spans="1:6" s="29" customFormat="1" x14ac:dyDescent="0.2">
      <c r="A237"/>
      <c r="B237"/>
      <c r="C237"/>
      <c r="D237"/>
      <c r="E237"/>
      <c r="F237"/>
    </row>
    <row r="238" spans="1:6" s="29" customFormat="1" x14ac:dyDescent="0.2">
      <c r="A238"/>
      <c r="B238"/>
      <c r="C238"/>
      <c r="D238"/>
      <c r="E238"/>
      <c r="F238"/>
    </row>
    <row r="239" spans="1:6" s="29" customFormat="1" x14ac:dyDescent="0.2">
      <c r="A239"/>
      <c r="B239"/>
      <c r="C239"/>
      <c r="D239"/>
      <c r="E239"/>
      <c r="F239"/>
    </row>
    <row r="240" spans="1:6" s="29" customFormat="1" x14ac:dyDescent="0.2">
      <c r="A240"/>
      <c r="B240"/>
      <c r="C240"/>
      <c r="D240"/>
      <c r="E240"/>
      <c r="F240"/>
    </row>
    <row r="241" spans="1:6" s="29" customFormat="1" x14ac:dyDescent="0.2">
      <c r="A241"/>
      <c r="B241"/>
      <c r="C241"/>
      <c r="D241"/>
      <c r="E241"/>
      <c r="F241"/>
    </row>
    <row r="242" spans="1:6" s="29" customFormat="1" x14ac:dyDescent="0.2">
      <c r="A242"/>
      <c r="B242"/>
      <c r="C242"/>
      <c r="D242"/>
      <c r="E242"/>
      <c r="F242"/>
    </row>
    <row r="243" spans="1:6" s="29" customFormat="1" x14ac:dyDescent="0.2">
      <c r="A243"/>
      <c r="B243"/>
      <c r="C243"/>
      <c r="D243"/>
      <c r="E243"/>
      <c r="F243"/>
    </row>
    <row r="244" spans="1:6" s="29" customFormat="1" x14ac:dyDescent="0.2">
      <c r="A244"/>
      <c r="B244"/>
      <c r="C244"/>
      <c r="D244"/>
      <c r="E244"/>
      <c r="F244"/>
    </row>
    <row r="245" spans="1:6" s="29" customFormat="1" x14ac:dyDescent="0.2">
      <c r="A245"/>
      <c r="B245"/>
      <c r="C245"/>
      <c r="D245"/>
      <c r="E245"/>
      <c r="F245"/>
    </row>
    <row r="246" spans="1:6" s="29" customFormat="1" x14ac:dyDescent="0.2">
      <c r="A246"/>
      <c r="B246"/>
      <c r="C246"/>
      <c r="D246"/>
      <c r="E246"/>
      <c r="F246"/>
    </row>
    <row r="247" spans="1:6" s="29" customFormat="1" x14ac:dyDescent="0.2">
      <c r="A247"/>
      <c r="B247"/>
      <c r="C247"/>
      <c r="D247"/>
      <c r="E247"/>
      <c r="F247"/>
    </row>
    <row r="248" spans="1:6" s="29" customFormat="1" x14ac:dyDescent="0.2">
      <c r="A248"/>
      <c r="B248"/>
      <c r="C248"/>
      <c r="D248"/>
      <c r="E248"/>
      <c r="F248"/>
    </row>
    <row r="249" spans="1:6" s="29" customFormat="1" x14ac:dyDescent="0.2">
      <c r="A249"/>
      <c r="B249"/>
      <c r="C249"/>
      <c r="D249"/>
      <c r="E249"/>
      <c r="F249"/>
    </row>
    <row r="250" spans="1:6" s="29" customFormat="1" x14ac:dyDescent="0.2">
      <c r="A250"/>
      <c r="B250"/>
      <c r="C250"/>
      <c r="D250"/>
      <c r="E250"/>
      <c r="F250"/>
    </row>
    <row r="251" spans="1:6" s="29" customFormat="1" x14ac:dyDescent="0.2">
      <c r="A251"/>
      <c r="B251"/>
      <c r="C251"/>
      <c r="D251"/>
      <c r="E251"/>
      <c r="F251"/>
    </row>
    <row r="252" spans="1:6" s="29" customFormat="1" x14ac:dyDescent="0.2">
      <c r="A252"/>
      <c r="B252"/>
      <c r="C252"/>
      <c r="D252"/>
      <c r="E252"/>
      <c r="F252"/>
    </row>
    <row r="253" spans="1:6" s="29" customFormat="1" x14ac:dyDescent="0.2">
      <c r="A253"/>
      <c r="B253"/>
      <c r="C253"/>
      <c r="D253"/>
      <c r="E253"/>
      <c r="F253"/>
    </row>
    <row r="254" spans="1:6" s="29" customFormat="1" x14ac:dyDescent="0.2">
      <c r="A254"/>
      <c r="B254"/>
      <c r="C254"/>
      <c r="D254"/>
      <c r="E254"/>
      <c r="F254"/>
    </row>
    <row r="255" spans="1:6" s="29" customFormat="1" x14ac:dyDescent="0.2">
      <c r="A255"/>
      <c r="B255"/>
      <c r="C255"/>
      <c r="D255"/>
      <c r="E255"/>
      <c r="F255"/>
    </row>
    <row r="256" spans="1:6" s="29" customFormat="1" x14ac:dyDescent="0.2">
      <c r="A256"/>
      <c r="B256"/>
      <c r="C256"/>
      <c r="D256"/>
      <c r="E256"/>
      <c r="F256"/>
    </row>
    <row r="257" spans="1:6" s="29" customFormat="1" x14ac:dyDescent="0.2">
      <c r="A257"/>
      <c r="B257"/>
      <c r="C257"/>
      <c r="D257"/>
      <c r="E257"/>
      <c r="F257"/>
    </row>
    <row r="258" spans="1:6" s="29" customFormat="1" x14ac:dyDescent="0.2">
      <c r="A258"/>
      <c r="B258"/>
      <c r="C258"/>
      <c r="D258"/>
      <c r="E258"/>
      <c r="F258"/>
    </row>
    <row r="259" spans="1:6" s="29" customFormat="1" x14ac:dyDescent="0.2">
      <c r="A259"/>
      <c r="B259"/>
      <c r="C259"/>
      <c r="D259"/>
      <c r="E259"/>
      <c r="F259"/>
    </row>
    <row r="260" spans="1:6" s="29" customFormat="1" x14ac:dyDescent="0.2">
      <c r="A260"/>
      <c r="B260"/>
      <c r="C260"/>
      <c r="D260"/>
      <c r="E260"/>
      <c r="F260"/>
    </row>
    <row r="261" spans="1:6" s="29" customFormat="1" x14ac:dyDescent="0.2">
      <c r="A261"/>
      <c r="B261"/>
      <c r="C261"/>
      <c r="D261"/>
      <c r="E261"/>
      <c r="F261"/>
    </row>
    <row r="262" spans="1:6" s="29" customFormat="1" x14ac:dyDescent="0.2">
      <c r="A262"/>
      <c r="B262"/>
      <c r="C262"/>
      <c r="D262"/>
      <c r="E262"/>
      <c r="F262"/>
    </row>
    <row r="263" spans="1:6" s="29" customFormat="1" x14ac:dyDescent="0.2">
      <c r="A263"/>
      <c r="B263"/>
      <c r="C263"/>
      <c r="D263"/>
      <c r="E263"/>
      <c r="F263"/>
    </row>
    <row r="264" spans="1:6" s="29" customFormat="1" x14ac:dyDescent="0.2">
      <c r="A264"/>
      <c r="B264"/>
      <c r="C264"/>
      <c r="D264"/>
      <c r="E264"/>
      <c r="F264"/>
    </row>
    <row r="265" spans="1:6" s="29" customFormat="1" x14ac:dyDescent="0.2">
      <c r="A265"/>
      <c r="B265"/>
      <c r="C265"/>
      <c r="D265"/>
      <c r="E265"/>
      <c r="F265"/>
    </row>
    <row r="266" spans="1:6" s="29" customFormat="1" x14ac:dyDescent="0.2">
      <c r="A266"/>
      <c r="B266"/>
      <c r="C266"/>
      <c r="D266"/>
      <c r="E266"/>
      <c r="F266"/>
    </row>
    <row r="267" spans="1:6" s="29" customFormat="1" x14ac:dyDescent="0.2">
      <c r="A267"/>
      <c r="B267"/>
      <c r="C267"/>
      <c r="D267"/>
      <c r="E267"/>
      <c r="F267"/>
    </row>
    <row r="268" spans="1:6" s="29" customFormat="1" x14ac:dyDescent="0.2">
      <c r="A268"/>
      <c r="B268"/>
      <c r="C268"/>
      <c r="D268"/>
      <c r="E268"/>
      <c r="F268"/>
    </row>
    <row r="269" spans="1:6" s="29" customFormat="1" x14ac:dyDescent="0.2">
      <c r="A269"/>
      <c r="B269"/>
      <c r="C269"/>
      <c r="D269"/>
      <c r="E269"/>
      <c r="F269"/>
    </row>
    <row r="270" spans="1:6" s="29" customFormat="1" x14ac:dyDescent="0.2">
      <c r="A270"/>
      <c r="B270"/>
      <c r="C270"/>
      <c r="D270"/>
      <c r="E270"/>
      <c r="F270"/>
    </row>
    <row r="271" spans="1:6" s="29" customFormat="1" x14ac:dyDescent="0.2">
      <c r="A271"/>
      <c r="B271"/>
      <c r="C271"/>
      <c r="D271"/>
      <c r="E271"/>
      <c r="F271"/>
    </row>
    <row r="272" spans="1:6" s="29" customFormat="1" x14ac:dyDescent="0.2">
      <c r="A272"/>
      <c r="B272"/>
      <c r="C272"/>
      <c r="D272"/>
      <c r="E272"/>
      <c r="F272"/>
    </row>
    <row r="273" spans="1:6" s="29" customFormat="1" x14ac:dyDescent="0.2">
      <c r="A273"/>
      <c r="B273"/>
      <c r="C273"/>
      <c r="D273"/>
      <c r="E273"/>
      <c r="F273"/>
    </row>
    <row r="274" spans="1:6" s="29" customFormat="1" x14ac:dyDescent="0.2">
      <c r="A274"/>
      <c r="B274"/>
      <c r="C274"/>
      <c r="D274"/>
      <c r="E274"/>
      <c r="F274"/>
    </row>
    <row r="275" spans="1:6" s="29" customFormat="1" x14ac:dyDescent="0.2">
      <c r="A275"/>
      <c r="B275"/>
      <c r="C275"/>
      <c r="D275"/>
      <c r="E275"/>
      <c r="F275"/>
    </row>
    <row r="276" spans="1:6" s="29" customFormat="1" x14ac:dyDescent="0.2">
      <c r="A276"/>
      <c r="B276"/>
      <c r="C276"/>
      <c r="D276"/>
      <c r="E276"/>
      <c r="F276"/>
    </row>
    <row r="277" spans="1:6" s="29" customFormat="1" x14ac:dyDescent="0.2">
      <c r="A277"/>
      <c r="B277"/>
      <c r="C277"/>
      <c r="D277"/>
      <c r="E277"/>
      <c r="F277"/>
    </row>
    <row r="278" spans="1:6" s="29" customFormat="1" x14ac:dyDescent="0.2">
      <c r="A278"/>
      <c r="B278"/>
      <c r="C278"/>
      <c r="D278"/>
      <c r="E278"/>
      <c r="F278"/>
    </row>
    <row r="279" spans="1:6" s="29" customFormat="1" x14ac:dyDescent="0.2">
      <c r="A279"/>
      <c r="B279"/>
      <c r="C279"/>
      <c r="D279"/>
      <c r="E279"/>
      <c r="F279"/>
    </row>
    <row r="280" spans="1:6" s="29" customFormat="1" x14ac:dyDescent="0.2">
      <c r="A280"/>
      <c r="B280"/>
      <c r="C280"/>
      <c r="D280"/>
      <c r="E280"/>
      <c r="F280"/>
    </row>
    <row r="281" spans="1:6" s="29" customFormat="1" x14ac:dyDescent="0.2">
      <c r="A281"/>
      <c r="B281"/>
      <c r="C281"/>
      <c r="D281"/>
      <c r="E281"/>
      <c r="F281"/>
    </row>
    <row r="282" spans="1:6" s="29" customFormat="1" x14ac:dyDescent="0.2">
      <c r="A282"/>
      <c r="B282"/>
      <c r="C282"/>
      <c r="D282"/>
      <c r="E282"/>
      <c r="F282"/>
    </row>
    <row r="283" spans="1:6" s="29" customFormat="1" x14ac:dyDescent="0.2">
      <c r="A283"/>
      <c r="B283"/>
      <c r="C283"/>
      <c r="D283"/>
      <c r="E283"/>
      <c r="F283"/>
    </row>
    <row r="284" spans="1:6" s="29" customFormat="1" x14ac:dyDescent="0.2">
      <c r="A284"/>
      <c r="B284"/>
      <c r="C284"/>
      <c r="D284"/>
      <c r="E284"/>
      <c r="F284"/>
    </row>
    <row r="285" spans="1:6" s="29" customFormat="1" x14ac:dyDescent="0.2">
      <c r="A285"/>
      <c r="B285"/>
      <c r="C285"/>
      <c r="D285"/>
      <c r="E285"/>
      <c r="F285"/>
    </row>
    <row r="286" spans="1:6" s="29" customFormat="1" x14ac:dyDescent="0.2">
      <c r="A286"/>
      <c r="B286"/>
      <c r="C286"/>
      <c r="D286"/>
      <c r="E286"/>
      <c r="F286"/>
    </row>
    <row r="287" spans="1:6" s="29" customFormat="1" x14ac:dyDescent="0.2">
      <c r="A287"/>
      <c r="B287"/>
      <c r="C287"/>
      <c r="D287"/>
      <c r="E287"/>
      <c r="F287"/>
    </row>
    <row r="288" spans="1:6" s="29" customFormat="1" x14ac:dyDescent="0.2">
      <c r="A288"/>
      <c r="B288"/>
      <c r="C288"/>
      <c r="D288"/>
      <c r="E288"/>
      <c r="F288"/>
    </row>
    <row r="289" spans="1:6" s="29" customFormat="1" x14ac:dyDescent="0.2">
      <c r="A289"/>
      <c r="B289"/>
      <c r="C289"/>
      <c r="D289"/>
      <c r="E289"/>
      <c r="F289"/>
    </row>
    <row r="290" spans="1:6" s="29" customFormat="1" x14ac:dyDescent="0.2">
      <c r="A290"/>
      <c r="B290"/>
      <c r="C290"/>
      <c r="D290"/>
      <c r="E290"/>
      <c r="F290"/>
    </row>
    <row r="291" spans="1:6" s="29" customFormat="1" x14ac:dyDescent="0.2">
      <c r="A291"/>
      <c r="B291"/>
      <c r="C291"/>
      <c r="D291"/>
      <c r="E291"/>
      <c r="F291"/>
    </row>
    <row r="292" spans="1:6" s="29" customFormat="1" x14ac:dyDescent="0.2">
      <c r="A292"/>
      <c r="B292"/>
      <c r="C292"/>
      <c r="D292"/>
      <c r="E292"/>
      <c r="F292"/>
    </row>
    <row r="293" spans="1:6" s="29" customFormat="1" x14ac:dyDescent="0.2">
      <c r="A293"/>
      <c r="B293"/>
      <c r="C293"/>
      <c r="D293"/>
      <c r="E293"/>
      <c r="F293"/>
    </row>
    <row r="294" spans="1:6" s="29" customFormat="1" x14ac:dyDescent="0.2">
      <c r="A294"/>
      <c r="B294"/>
      <c r="C294"/>
      <c r="D294"/>
      <c r="E294"/>
      <c r="F294"/>
    </row>
    <row r="295" spans="1:6" s="29" customFormat="1" x14ac:dyDescent="0.2">
      <c r="A295"/>
      <c r="B295"/>
      <c r="C295"/>
      <c r="D295"/>
      <c r="E295"/>
      <c r="F295"/>
    </row>
    <row r="296" spans="1:6" s="29" customFormat="1" x14ac:dyDescent="0.2">
      <c r="A296"/>
      <c r="B296"/>
      <c r="C296"/>
      <c r="D296"/>
      <c r="E296"/>
      <c r="F296"/>
    </row>
    <row r="297" spans="1:6" s="29" customFormat="1" x14ac:dyDescent="0.2">
      <c r="A297"/>
      <c r="B297"/>
      <c r="C297"/>
      <c r="D297"/>
      <c r="E297"/>
      <c r="F297"/>
    </row>
    <row r="298" spans="1:6" s="29" customFormat="1" x14ac:dyDescent="0.2">
      <c r="A298"/>
      <c r="B298"/>
      <c r="C298"/>
      <c r="D298"/>
      <c r="E298"/>
      <c r="F298"/>
    </row>
    <row r="299" spans="1:6" s="29" customFormat="1" x14ac:dyDescent="0.2">
      <c r="A299"/>
      <c r="B299"/>
      <c r="C299"/>
      <c r="D299"/>
      <c r="E299"/>
      <c r="F299"/>
    </row>
    <row r="300" spans="1:6" s="29" customFormat="1" x14ac:dyDescent="0.2">
      <c r="A300"/>
      <c r="B300"/>
      <c r="C300"/>
      <c r="D300"/>
      <c r="E300"/>
      <c r="F300"/>
    </row>
    <row r="301" spans="1:6" s="29" customFormat="1" x14ac:dyDescent="0.2">
      <c r="A301"/>
      <c r="B301"/>
      <c r="C301"/>
      <c r="D301"/>
      <c r="E301"/>
      <c r="F301"/>
    </row>
    <row r="302" spans="1:6" s="29" customFormat="1" x14ac:dyDescent="0.2">
      <c r="A302"/>
      <c r="B302"/>
      <c r="C302"/>
      <c r="D302"/>
      <c r="E302"/>
      <c r="F302"/>
    </row>
    <row r="303" spans="1:6" s="29" customFormat="1" x14ac:dyDescent="0.2">
      <c r="A303"/>
      <c r="B303"/>
      <c r="C303"/>
      <c r="D303"/>
      <c r="E303"/>
      <c r="F303"/>
    </row>
    <row r="304" spans="1:6" s="29" customFormat="1" x14ac:dyDescent="0.2">
      <c r="A304"/>
      <c r="B304"/>
      <c r="C304"/>
      <c r="D304"/>
      <c r="E304"/>
      <c r="F304"/>
    </row>
    <row r="305" spans="1:6" s="29" customFormat="1" x14ac:dyDescent="0.2">
      <c r="A305"/>
      <c r="B305"/>
      <c r="C305"/>
      <c r="D305"/>
      <c r="E305"/>
      <c r="F305"/>
    </row>
    <row r="306" spans="1:6" s="29" customFormat="1" x14ac:dyDescent="0.2">
      <c r="A306"/>
      <c r="B306"/>
      <c r="C306"/>
      <c r="D306"/>
      <c r="E306"/>
      <c r="F306"/>
    </row>
    <row r="307" spans="1:6" s="29" customFormat="1" x14ac:dyDescent="0.2">
      <c r="A307"/>
      <c r="B307"/>
      <c r="C307"/>
      <c r="D307"/>
      <c r="E307"/>
      <c r="F307"/>
    </row>
    <row r="308" spans="1:6" s="29" customFormat="1" x14ac:dyDescent="0.2">
      <c r="A308"/>
      <c r="B308"/>
      <c r="C308"/>
      <c r="D308"/>
      <c r="E308"/>
      <c r="F308"/>
    </row>
    <row r="309" spans="1:6" s="29" customFormat="1" x14ac:dyDescent="0.2">
      <c r="A309"/>
      <c r="B309"/>
      <c r="C309"/>
      <c r="D309"/>
      <c r="E309"/>
      <c r="F309"/>
    </row>
    <row r="310" spans="1:6" s="29" customFormat="1" x14ac:dyDescent="0.2">
      <c r="A310"/>
      <c r="B310"/>
      <c r="C310"/>
      <c r="D310"/>
      <c r="E310"/>
      <c r="F310"/>
    </row>
    <row r="311" spans="1:6" s="29" customFormat="1" x14ac:dyDescent="0.2">
      <c r="A311"/>
      <c r="B311"/>
      <c r="C311"/>
      <c r="D311"/>
      <c r="E311"/>
      <c r="F311"/>
    </row>
    <row r="312" spans="1:6" s="29" customFormat="1" x14ac:dyDescent="0.2">
      <c r="A312"/>
      <c r="B312"/>
      <c r="C312"/>
      <c r="D312"/>
      <c r="E312"/>
      <c r="F312"/>
    </row>
    <row r="313" spans="1:6" s="29" customFormat="1" x14ac:dyDescent="0.2">
      <c r="A313"/>
      <c r="B313"/>
      <c r="C313"/>
      <c r="D313"/>
      <c r="E313"/>
      <c r="F313"/>
    </row>
    <row r="314" spans="1:6" s="29" customFormat="1" x14ac:dyDescent="0.2">
      <c r="A314"/>
      <c r="B314"/>
      <c r="C314"/>
      <c r="D314"/>
      <c r="E314"/>
      <c r="F314"/>
    </row>
    <row r="315" spans="1:6" s="29" customFormat="1" x14ac:dyDescent="0.2">
      <c r="A315"/>
      <c r="B315"/>
      <c r="C315"/>
      <c r="D315"/>
      <c r="E315"/>
      <c r="F315"/>
    </row>
    <row r="316" spans="1:6" s="29" customFormat="1" x14ac:dyDescent="0.2">
      <c r="A316"/>
      <c r="B316"/>
      <c r="C316"/>
      <c r="D316"/>
      <c r="E316"/>
      <c r="F316"/>
    </row>
    <row r="317" spans="1:6" s="29" customFormat="1" x14ac:dyDescent="0.2">
      <c r="A317"/>
      <c r="B317"/>
      <c r="C317"/>
      <c r="D317"/>
      <c r="E317"/>
      <c r="F317"/>
    </row>
    <row r="318" spans="1:6" s="29" customFormat="1" x14ac:dyDescent="0.2">
      <c r="A318"/>
      <c r="B318"/>
      <c r="C318"/>
      <c r="D318"/>
      <c r="E318"/>
      <c r="F318"/>
    </row>
    <row r="319" spans="1:6" s="29" customFormat="1" x14ac:dyDescent="0.2">
      <c r="A319"/>
      <c r="B319"/>
      <c r="C319"/>
      <c r="D319"/>
      <c r="E319"/>
      <c r="F319"/>
    </row>
    <row r="320" spans="1:6" s="29" customFormat="1" x14ac:dyDescent="0.2">
      <c r="A320"/>
      <c r="B320"/>
      <c r="C320"/>
      <c r="D320"/>
      <c r="E320"/>
      <c r="F320"/>
    </row>
    <row r="321" spans="1:6" s="29" customFormat="1" x14ac:dyDescent="0.2">
      <c r="A321"/>
      <c r="B321"/>
      <c r="C321"/>
      <c r="D321"/>
      <c r="E321"/>
      <c r="F321"/>
    </row>
    <row r="322" spans="1:6" s="29" customFormat="1" x14ac:dyDescent="0.2">
      <c r="A322"/>
      <c r="B322"/>
      <c r="C322"/>
      <c r="D322"/>
      <c r="E322"/>
      <c r="F322"/>
    </row>
    <row r="323" spans="1:6" s="29" customFormat="1" x14ac:dyDescent="0.2">
      <c r="A323"/>
      <c r="B323"/>
      <c r="C323"/>
      <c r="D323"/>
      <c r="E323"/>
      <c r="F323"/>
    </row>
    <row r="324" spans="1:6" s="29" customFormat="1" x14ac:dyDescent="0.2">
      <c r="A324"/>
      <c r="B324"/>
      <c r="C324"/>
      <c r="D324"/>
      <c r="E324"/>
      <c r="F324"/>
    </row>
    <row r="325" spans="1:6" s="29" customFormat="1" x14ac:dyDescent="0.2">
      <c r="A325"/>
      <c r="B325"/>
      <c r="C325"/>
      <c r="D325"/>
      <c r="E325"/>
      <c r="F325"/>
    </row>
    <row r="326" spans="1:6" s="29" customFormat="1" x14ac:dyDescent="0.2">
      <c r="A326"/>
      <c r="B326"/>
      <c r="C326"/>
      <c r="D326"/>
      <c r="E326"/>
      <c r="F326"/>
    </row>
    <row r="327" spans="1:6" s="29" customFormat="1" x14ac:dyDescent="0.2">
      <c r="A327"/>
      <c r="B327"/>
      <c r="C327"/>
      <c r="D327"/>
      <c r="E327"/>
      <c r="F327"/>
    </row>
    <row r="328" spans="1:6" s="29" customFormat="1" x14ac:dyDescent="0.2">
      <c r="A328"/>
      <c r="B328"/>
      <c r="C328"/>
      <c r="D328"/>
      <c r="E328"/>
      <c r="F328"/>
    </row>
    <row r="329" spans="1:6" s="29" customFormat="1" x14ac:dyDescent="0.2">
      <c r="A329"/>
      <c r="B329"/>
      <c r="C329"/>
      <c r="D329"/>
      <c r="E329"/>
      <c r="F329"/>
    </row>
    <row r="330" spans="1:6" s="29" customFormat="1" x14ac:dyDescent="0.2">
      <c r="A330"/>
      <c r="B330"/>
      <c r="C330"/>
      <c r="D330"/>
      <c r="E330"/>
      <c r="F330"/>
    </row>
    <row r="331" spans="1:6" s="29" customFormat="1" x14ac:dyDescent="0.2">
      <c r="A331"/>
      <c r="B331"/>
      <c r="C331"/>
      <c r="D331"/>
      <c r="E331"/>
      <c r="F331"/>
    </row>
    <row r="332" spans="1:6" s="29" customFormat="1" x14ac:dyDescent="0.2">
      <c r="A332"/>
      <c r="B332"/>
      <c r="C332"/>
      <c r="D332"/>
      <c r="E332"/>
      <c r="F332"/>
    </row>
    <row r="333" spans="1:6" s="29" customFormat="1" x14ac:dyDescent="0.2">
      <c r="A333"/>
      <c r="B333"/>
      <c r="C333"/>
      <c r="D333"/>
      <c r="E333"/>
      <c r="F333"/>
    </row>
    <row r="334" spans="1:6" s="29" customFormat="1" x14ac:dyDescent="0.2">
      <c r="A334"/>
      <c r="B334"/>
      <c r="C334"/>
      <c r="D334"/>
      <c r="E334"/>
      <c r="F334"/>
    </row>
    <row r="335" spans="1:6" s="29" customFormat="1" x14ac:dyDescent="0.2">
      <c r="A335"/>
      <c r="B335"/>
      <c r="C335"/>
      <c r="D335"/>
      <c r="E335"/>
      <c r="F335"/>
    </row>
    <row r="336" spans="1:6" s="29" customFormat="1" x14ac:dyDescent="0.2">
      <c r="A336"/>
      <c r="B336"/>
      <c r="C336"/>
      <c r="D336"/>
      <c r="E336"/>
      <c r="F336"/>
    </row>
    <row r="337" spans="1:6" s="29" customFormat="1" x14ac:dyDescent="0.2">
      <c r="A337"/>
      <c r="B337"/>
      <c r="C337"/>
      <c r="D337"/>
      <c r="E337"/>
      <c r="F337"/>
    </row>
    <row r="338" spans="1:6" s="29" customFormat="1" x14ac:dyDescent="0.2">
      <c r="A338"/>
      <c r="B338"/>
      <c r="C338"/>
      <c r="D338"/>
      <c r="E338"/>
      <c r="F338"/>
    </row>
    <row r="339" spans="1:6" s="29" customFormat="1" x14ac:dyDescent="0.2">
      <c r="A339"/>
      <c r="B339"/>
      <c r="C339"/>
      <c r="D339"/>
      <c r="E339"/>
      <c r="F339"/>
    </row>
    <row r="340" spans="1:6" s="29" customFormat="1" x14ac:dyDescent="0.2">
      <c r="A340"/>
      <c r="B340"/>
      <c r="C340"/>
      <c r="D340"/>
      <c r="E340"/>
      <c r="F340"/>
    </row>
    <row r="341" spans="1:6" s="29" customFormat="1" x14ac:dyDescent="0.2">
      <c r="A341"/>
      <c r="B341"/>
      <c r="C341"/>
      <c r="D341"/>
      <c r="E341"/>
      <c r="F341"/>
    </row>
    <row r="342" spans="1:6" s="29" customFormat="1" x14ac:dyDescent="0.2">
      <c r="A342"/>
      <c r="B342"/>
      <c r="C342"/>
      <c r="D342"/>
      <c r="E342"/>
      <c r="F342"/>
    </row>
    <row r="343" spans="1:6" s="29" customFormat="1" x14ac:dyDescent="0.2">
      <c r="A343"/>
      <c r="B343"/>
      <c r="C343"/>
      <c r="D343"/>
      <c r="E343"/>
      <c r="F343"/>
    </row>
    <row r="344" spans="1:6" s="29" customFormat="1" x14ac:dyDescent="0.2">
      <c r="A344"/>
      <c r="B344"/>
      <c r="C344"/>
      <c r="D344"/>
      <c r="E344"/>
      <c r="F344"/>
    </row>
    <row r="345" spans="1:6" s="29" customFormat="1" x14ac:dyDescent="0.2">
      <c r="A345"/>
      <c r="B345"/>
      <c r="C345"/>
      <c r="D345"/>
      <c r="E345"/>
      <c r="F345"/>
    </row>
    <row r="346" spans="1:6" s="29" customFormat="1" x14ac:dyDescent="0.2">
      <c r="A346"/>
      <c r="B346"/>
      <c r="C346"/>
      <c r="D346"/>
      <c r="E346"/>
      <c r="F346"/>
    </row>
    <row r="347" spans="1:6" s="29" customFormat="1" x14ac:dyDescent="0.2">
      <c r="A347"/>
      <c r="B347"/>
      <c r="C347"/>
      <c r="D347"/>
      <c r="E347"/>
      <c r="F347"/>
    </row>
    <row r="348" spans="1:6" s="29" customFormat="1" x14ac:dyDescent="0.2">
      <c r="A348"/>
      <c r="B348"/>
      <c r="C348"/>
      <c r="D348"/>
      <c r="E348"/>
      <c r="F348"/>
    </row>
    <row r="349" spans="1:6" s="29" customFormat="1" x14ac:dyDescent="0.2">
      <c r="A349"/>
      <c r="B349"/>
      <c r="C349"/>
      <c r="D349"/>
      <c r="E349"/>
      <c r="F349"/>
    </row>
    <row r="350" spans="1:6" s="29" customFormat="1" x14ac:dyDescent="0.2">
      <c r="A350"/>
      <c r="B350"/>
      <c r="C350"/>
      <c r="D350"/>
      <c r="E350"/>
      <c r="F350"/>
    </row>
    <row r="351" spans="1:6" s="29" customFormat="1" x14ac:dyDescent="0.2">
      <c r="A351"/>
      <c r="B351"/>
      <c r="C351"/>
      <c r="D351"/>
      <c r="E351"/>
      <c r="F351"/>
    </row>
    <row r="352" spans="1:6" s="29" customFormat="1" x14ac:dyDescent="0.2">
      <c r="A352"/>
      <c r="B352"/>
      <c r="C352"/>
      <c r="D352"/>
      <c r="E352"/>
      <c r="F352"/>
    </row>
    <row r="353" spans="1:6" s="29" customFormat="1" x14ac:dyDescent="0.2">
      <c r="A353"/>
      <c r="B353"/>
      <c r="C353"/>
      <c r="D353"/>
      <c r="E353"/>
      <c r="F353"/>
    </row>
    <row r="354" spans="1:6" s="29" customFormat="1" x14ac:dyDescent="0.2">
      <c r="A354"/>
      <c r="B354"/>
      <c r="C354"/>
      <c r="D354"/>
      <c r="E354"/>
      <c r="F354"/>
    </row>
    <row r="355" spans="1:6" s="29" customFormat="1" x14ac:dyDescent="0.2">
      <c r="A355"/>
      <c r="B355"/>
      <c r="C355"/>
      <c r="D355"/>
      <c r="E355"/>
      <c r="F355"/>
    </row>
    <row r="356" spans="1:6" s="29" customFormat="1" x14ac:dyDescent="0.2">
      <c r="A356"/>
      <c r="B356"/>
      <c r="C356"/>
      <c r="D356"/>
      <c r="E356"/>
      <c r="F356"/>
    </row>
    <row r="357" spans="1:6" s="29" customFormat="1" x14ac:dyDescent="0.2">
      <c r="A357"/>
      <c r="B357"/>
      <c r="C357"/>
      <c r="D357"/>
      <c r="E357"/>
      <c r="F357"/>
    </row>
    <row r="358" spans="1:6" s="29" customFormat="1" x14ac:dyDescent="0.2">
      <c r="A358"/>
      <c r="B358"/>
      <c r="C358"/>
      <c r="D358"/>
      <c r="E358"/>
      <c r="F358"/>
    </row>
    <row r="359" spans="1:6" s="29" customFormat="1" x14ac:dyDescent="0.2">
      <c r="A359"/>
      <c r="B359"/>
      <c r="C359"/>
      <c r="D359"/>
      <c r="E359"/>
      <c r="F359"/>
    </row>
    <row r="360" spans="1:6" s="29" customFormat="1" x14ac:dyDescent="0.2">
      <c r="A360"/>
      <c r="B360"/>
      <c r="C360"/>
      <c r="D360"/>
      <c r="E360"/>
      <c r="F360"/>
    </row>
    <row r="361" spans="1:6" s="29" customFormat="1" x14ac:dyDescent="0.2">
      <c r="A361"/>
      <c r="B361"/>
      <c r="C361"/>
      <c r="D361"/>
      <c r="E361"/>
      <c r="F361"/>
    </row>
    <row r="362" spans="1:6" s="29" customFormat="1" x14ac:dyDescent="0.2">
      <c r="A362"/>
      <c r="B362"/>
      <c r="C362"/>
      <c r="D362"/>
      <c r="E362"/>
      <c r="F362"/>
    </row>
    <row r="363" spans="1:6" s="29" customFormat="1" x14ac:dyDescent="0.2">
      <c r="A363"/>
      <c r="B363"/>
      <c r="C363"/>
      <c r="D363"/>
      <c r="E363"/>
      <c r="F363"/>
    </row>
    <row r="364" spans="1:6" s="29" customFormat="1" x14ac:dyDescent="0.2">
      <c r="A364"/>
      <c r="B364"/>
      <c r="C364"/>
      <c r="D364"/>
      <c r="E364"/>
      <c r="F364"/>
    </row>
    <row r="365" spans="1:6" s="29" customFormat="1" x14ac:dyDescent="0.2">
      <c r="A365"/>
      <c r="B365"/>
      <c r="C365"/>
      <c r="D365"/>
      <c r="E365"/>
      <c r="F365"/>
    </row>
    <row r="366" spans="1:6" s="29" customFormat="1" x14ac:dyDescent="0.2">
      <c r="A366"/>
      <c r="B366"/>
      <c r="C366"/>
      <c r="D366"/>
      <c r="E366"/>
      <c r="F366"/>
    </row>
    <row r="367" spans="1:6" s="29" customFormat="1" x14ac:dyDescent="0.2">
      <c r="A367"/>
      <c r="B367"/>
      <c r="C367"/>
      <c r="D367"/>
      <c r="E367"/>
      <c r="F367"/>
    </row>
    <row r="368" spans="1:6" s="29" customFormat="1" x14ac:dyDescent="0.2">
      <c r="A368"/>
      <c r="B368"/>
      <c r="C368"/>
      <c r="D368"/>
      <c r="E368"/>
      <c r="F368"/>
    </row>
    <row r="369" spans="1:6" s="29" customFormat="1" x14ac:dyDescent="0.2">
      <c r="A369"/>
      <c r="B369"/>
      <c r="C369"/>
      <c r="D369"/>
      <c r="E369"/>
      <c r="F369"/>
    </row>
    <row r="370" spans="1:6" s="29" customFormat="1" x14ac:dyDescent="0.2">
      <c r="A370"/>
      <c r="B370"/>
      <c r="C370"/>
      <c r="D370"/>
      <c r="E370"/>
      <c r="F370"/>
    </row>
    <row r="371" spans="1:6" s="29" customFormat="1" x14ac:dyDescent="0.2">
      <c r="A371"/>
      <c r="B371"/>
      <c r="C371"/>
      <c r="D371"/>
      <c r="E371"/>
      <c r="F371"/>
    </row>
    <row r="372" spans="1:6" s="29" customFormat="1" x14ac:dyDescent="0.2">
      <c r="A372"/>
      <c r="B372"/>
      <c r="C372"/>
      <c r="D372"/>
      <c r="E372"/>
      <c r="F372"/>
    </row>
    <row r="373" spans="1:6" s="29" customFormat="1" x14ac:dyDescent="0.2">
      <c r="A373"/>
      <c r="B373"/>
      <c r="C373"/>
      <c r="D373"/>
      <c r="E373"/>
      <c r="F373"/>
    </row>
    <row r="374" spans="1:6" s="29" customFormat="1" x14ac:dyDescent="0.2">
      <c r="A374"/>
      <c r="B374"/>
      <c r="C374"/>
      <c r="D374"/>
      <c r="E374"/>
      <c r="F374"/>
    </row>
    <row r="375" spans="1:6" s="29" customFormat="1" x14ac:dyDescent="0.2">
      <c r="A375"/>
      <c r="B375"/>
      <c r="C375"/>
      <c r="D375"/>
      <c r="E375"/>
      <c r="F375"/>
    </row>
    <row r="376" spans="1:6" s="29" customFormat="1" x14ac:dyDescent="0.2">
      <c r="A376"/>
      <c r="B376"/>
      <c r="C376"/>
      <c r="D376"/>
      <c r="E376"/>
      <c r="F376"/>
    </row>
    <row r="377" spans="1:6" s="29" customFormat="1" x14ac:dyDescent="0.2">
      <c r="A377"/>
      <c r="B377"/>
      <c r="C377"/>
      <c r="D377"/>
      <c r="E377"/>
      <c r="F377"/>
    </row>
    <row r="378" spans="1:6" s="29" customFormat="1" x14ac:dyDescent="0.2">
      <c r="A378"/>
      <c r="B378"/>
      <c r="C378"/>
      <c r="D378"/>
      <c r="E378"/>
      <c r="F378"/>
    </row>
    <row r="379" spans="1:6" s="29" customFormat="1" x14ac:dyDescent="0.2">
      <c r="A379"/>
      <c r="B379"/>
      <c r="C379"/>
      <c r="D379"/>
      <c r="E379"/>
      <c r="F379"/>
    </row>
    <row r="380" spans="1:6" s="29" customFormat="1" x14ac:dyDescent="0.2">
      <c r="A380"/>
      <c r="B380"/>
      <c r="C380"/>
      <c r="D380"/>
      <c r="E380"/>
      <c r="F380"/>
    </row>
    <row r="381" spans="1:6" s="29" customFormat="1" x14ac:dyDescent="0.2">
      <c r="A381"/>
      <c r="B381"/>
      <c r="C381"/>
      <c r="D381"/>
      <c r="E381"/>
      <c r="F381"/>
    </row>
    <row r="382" spans="1:6" s="29" customFormat="1" x14ac:dyDescent="0.2">
      <c r="A382"/>
      <c r="B382"/>
      <c r="C382"/>
      <c r="D382"/>
      <c r="E382"/>
      <c r="F382"/>
    </row>
    <row r="383" spans="1:6" s="29" customFormat="1" x14ac:dyDescent="0.2">
      <c r="A383"/>
      <c r="B383"/>
      <c r="C383"/>
      <c r="D383"/>
      <c r="E383"/>
      <c r="F383"/>
    </row>
    <row r="384" spans="1:6" s="29" customFormat="1" x14ac:dyDescent="0.2">
      <c r="A384"/>
      <c r="B384"/>
      <c r="C384"/>
      <c r="D384"/>
      <c r="E384"/>
      <c r="F384"/>
    </row>
    <row r="385" spans="1:6" s="29" customFormat="1" x14ac:dyDescent="0.2">
      <c r="A385"/>
      <c r="B385"/>
      <c r="C385"/>
      <c r="D385"/>
      <c r="E385"/>
      <c r="F385"/>
    </row>
    <row r="386" spans="1:6" s="29" customFormat="1" x14ac:dyDescent="0.2">
      <c r="A386"/>
      <c r="B386"/>
      <c r="C386"/>
      <c r="D386"/>
      <c r="E386"/>
      <c r="F386"/>
    </row>
    <row r="387" spans="1:6" s="29" customFormat="1" x14ac:dyDescent="0.2">
      <c r="A387"/>
      <c r="B387"/>
      <c r="C387"/>
      <c r="D387"/>
      <c r="E387"/>
      <c r="F387"/>
    </row>
    <row r="388" spans="1:6" s="29" customFormat="1" x14ac:dyDescent="0.2">
      <c r="A388"/>
      <c r="B388"/>
      <c r="C388"/>
      <c r="D388"/>
      <c r="E388"/>
      <c r="F388"/>
    </row>
    <row r="389" spans="1:6" s="29" customFormat="1" x14ac:dyDescent="0.2">
      <c r="A389"/>
      <c r="B389"/>
      <c r="C389"/>
      <c r="D389"/>
      <c r="E389"/>
      <c r="F389"/>
    </row>
    <row r="390" spans="1:6" s="29" customFormat="1" x14ac:dyDescent="0.2">
      <c r="A390"/>
      <c r="B390"/>
      <c r="C390"/>
      <c r="D390"/>
      <c r="E390"/>
      <c r="F390"/>
    </row>
    <row r="391" spans="1:6" s="29" customFormat="1" x14ac:dyDescent="0.2">
      <c r="A391"/>
      <c r="B391"/>
      <c r="C391"/>
      <c r="D391"/>
      <c r="E391"/>
      <c r="F391"/>
    </row>
    <row r="392" spans="1:6" s="29" customFormat="1" x14ac:dyDescent="0.2">
      <c r="A392"/>
      <c r="B392"/>
      <c r="C392"/>
      <c r="D392"/>
      <c r="E392"/>
      <c r="F392"/>
    </row>
    <row r="393" spans="1:6" s="29" customFormat="1" x14ac:dyDescent="0.2">
      <c r="A393"/>
      <c r="B393"/>
      <c r="C393"/>
      <c r="D393"/>
      <c r="E393"/>
      <c r="F393"/>
    </row>
    <row r="394" spans="1:6" s="29" customFormat="1" x14ac:dyDescent="0.2">
      <c r="A394"/>
      <c r="B394"/>
      <c r="C394"/>
      <c r="D394"/>
      <c r="E394"/>
      <c r="F394"/>
    </row>
    <row r="395" spans="1:6" s="29" customFormat="1" x14ac:dyDescent="0.2">
      <c r="A395"/>
      <c r="B395"/>
      <c r="C395"/>
      <c r="D395"/>
      <c r="E395"/>
      <c r="F395"/>
    </row>
    <row r="396" spans="1:6" s="29" customFormat="1" x14ac:dyDescent="0.2">
      <c r="A396"/>
      <c r="B396"/>
      <c r="C396"/>
      <c r="D396"/>
      <c r="E396"/>
      <c r="F396"/>
    </row>
    <row r="397" spans="1:6" s="29" customFormat="1" x14ac:dyDescent="0.2">
      <c r="A397"/>
      <c r="B397"/>
      <c r="C397"/>
      <c r="D397"/>
      <c r="E397"/>
      <c r="F397"/>
    </row>
    <row r="398" spans="1:6" s="29" customFormat="1" x14ac:dyDescent="0.2">
      <c r="A398"/>
      <c r="B398"/>
      <c r="C398"/>
      <c r="D398"/>
      <c r="E398"/>
      <c r="F398"/>
    </row>
    <row r="399" spans="1:6" s="29" customFormat="1" x14ac:dyDescent="0.2">
      <c r="A399"/>
      <c r="B399"/>
      <c r="C399"/>
      <c r="D399"/>
      <c r="E399"/>
      <c r="F399"/>
    </row>
    <row r="400" spans="1:6" s="29" customFormat="1" x14ac:dyDescent="0.2">
      <c r="A400"/>
      <c r="B400"/>
      <c r="C400"/>
      <c r="D400"/>
      <c r="E400"/>
      <c r="F400"/>
    </row>
    <row r="401" spans="1:6" s="29" customFormat="1" x14ac:dyDescent="0.2">
      <c r="A401"/>
      <c r="B401"/>
      <c r="C401"/>
      <c r="D401"/>
      <c r="E401"/>
      <c r="F401"/>
    </row>
    <row r="402" spans="1:6" s="29" customFormat="1" x14ac:dyDescent="0.2">
      <c r="A402"/>
      <c r="B402"/>
      <c r="C402"/>
      <c r="D402"/>
      <c r="E402"/>
      <c r="F402"/>
    </row>
    <row r="403" spans="1:6" s="29" customFormat="1" x14ac:dyDescent="0.2">
      <c r="A403"/>
      <c r="B403"/>
      <c r="C403"/>
      <c r="D403"/>
      <c r="E403"/>
      <c r="F403"/>
    </row>
    <row r="404" spans="1:6" s="29" customFormat="1" x14ac:dyDescent="0.2">
      <c r="A404"/>
      <c r="B404"/>
      <c r="C404"/>
      <c r="D404"/>
      <c r="E404"/>
      <c r="F404"/>
    </row>
    <row r="405" spans="1:6" s="29" customFormat="1" x14ac:dyDescent="0.2">
      <c r="A405"/>
      <c r="B405"/>
      <c r="C405"/>
      <c r="D405"/>
      <c r="E405"/>
      <c r="F405"/>
    </row>
    <row r="406" spans="1:6" s="29" customFormat="1" x14ac:dyDescent="0.2">
      <c r="A406"/>
      <c r="B406"/>
      <c r="C406"/>
      <c r="D406"/>
      <c r="E406"/>
      <c r="F406"/>
    </row>
    <row r="407" spans="1:6" s="29" customFormat="1" x14ac:dyDescent="0.2">
      <c r="A407"/>
      <c r="B407"/>
      <c r="C407"/>
      <c r="D407"/>
      <c r="E407"/>
      <c r="F407"/>
    </row>
    <row r="408" spans="1:6" s="29" customFormat="1" x14ac:dyDescent="0.2">
      <c r="A408"/>
      <c r="B408"/>
      <c r="C408"/>
      <c r="D408"/>
      <c r="E408"/>
      <c r="F408"/>
    </row>
    <row r="409" spans="1:6" s="29" customFormat="1" x14ac:dyDescent="0.2">
      <c r="A409"/>
      <c r="B409"/>
      <c r="C409"/>
      <c r="D409"/>
      <c r="E409"/>
      <c r="F409"/>
    </row>
    <row r="410" spans="1:6" s="29" customFormat="1" x14ac:dyDescent="0.2">
      <c r="A410"/>
      <c r="B410"/>
      <c r="C410"/>
      <c r="D410"/>
      <c r="E410"/>
      <c r="F410"/>
    </row>
    <row r="411" spans="1:6" s="29" customFormat="1" x14ac:dyDescent="0.2">
      <c r="A411"/>
      <c r="B411"/>
      <c r="C411"/>
      <c r="D411"/>
      <c r="E411"/>
      <c r="F411"/>
    </row>
    <row r="412" spans="1:6" s="29" customFormat="1" x14ac:dyDescent="0.2">
      <c r="A412"/>
      <c r="B412"/>
      <c r="C412"/>
      <c r="D412"/>
      <c r="E412"/>
      <c r="F412"/>
    </row>
    <row r="413" spans="1:6" s="29" customFormat="1" x14ac:dyDescent="0.2">
      <c r="A413"/>
      <c r="B413"/>
      <c r="C413"/>
      <c r="D413"/>
      <c r="E413"/>
      <c r="F413"/>
    </row>
    <row r="414" spans="1:6" s="29" customFormat="1" x14ac:dyDescent="0.2">
      <c r="A414"/>
      <c r="B414"/>
      <c r="C414"/>
      <c r="D414"/>
      <c r="E414"/>
      <c r="F414"/>
    </row>
    <row r="415" spans="1:6" s="29" customFormat="1" x14ac:dyDescent="0.2">
      <c r="A415"/>
      <c r="B415"/>
      <c r="C415"/>
      <c r="D415"/>
      <c r="E415"/>
      <c r="F415"/>
    </row>
    <row r="416" spans="1:6" s="29" customFormat="1" x14ac:dyDescent="0.2">
      <c r="A416"/>
      <c r="B416"/>
      <c r="C416"/>
      <c r="D416"/>
      <c r="E416"/>
      <c r="F416"/>
    </row>
    <row r="417" spans="1:6" s="29" customFormat="1" x14ac:dyDescent="0.2">
      <c r="A417"/>
      <c r="B417"/>
      <c r="C417"/>
      <c r="D417"/>
      <c r="E417"/>
      <c r="F417"/>
    </row>
    <row r="418" spans="1:6" s="29" customFormat="1" x14ac:dyDescent="0.2">
      <c r="A418"/>
      <c r="B418"/>
      <c r="C418"/>
      <c r="D418"/>
      <c r="E418"/>
      <c r="F418"/>
    </row>
    <row r="419" spans="1:6" s="29" customFormat="1" x14ac:dyDescent="0.2">
      <c r="A419"/>
      <c r="B419"/>
      <c r="C419"/>
      <c r="D419"/>
      <c r="E419"/>
      <c r="F419"/>
    </row>
    <row r="420" spans="1:6" s="29" customFormat="1" x14ac:dyDescent="0.2">
      <c r="A420"/>
      <c r="B420"/>
      <c r="C420"/>
      <c r="D420"/>
      <c r="E420"/>
      <c r="F420"/>
    </row>
    <row r="421" spans="1:6" s="29" customFormat="1" x14ac:dyDescent="0.2">
      <c r="A421"/>
      <c r="B421"/>
      <c r="C421"/>
      <c r="D421"/>
      <c r="E421"/>
      <c r="F421"/>
    </row>
    <row r="422" spans="1:6" s="29" customFormat="1" x14ac:dyDescent="0.2">
      <c r="A422"/>
      <c r="B422"/>
      <c r="C422"/>
      <c r="D422"/>
      <c r="E422"/>
      <c r="F422"/>
    </row>
    <row r="423" spans="1:6" s="29" customFormat="1" x14ac:dyDescent="0.2">
      <c r="A423"/>
      <c r="B423"/>
      <c r="C423"/>
      <c r="D423"/>
      <c r="E423"/>
      <c r="F423"/>
    </row>
    <row r="424" spans="1:6" s="29" customFormat="1" x14ac:dyDescent="0.2">
      <c r="A424"/>
      <c r="B424"/>
      <c r="C424"/>
      <c r="D424"/>
      <c r="E424"/>
      <c r="F424"/>
    </row>
    <row r="425" spans="1:6" s="29" customFormat="1" x14ac:dyDescent="0.2">
      <c r="A425"/>
      <c r="B425"/>
      <c r="C425"/>
      <c r="D425"/>
      <c r="E425"/>
      <c r="F425"/>
    </row>
    <row r="426" spans="1:6" s="29" customFormat="1" x14ac:dyDescent="0.2">
      <c r="A426"/>
      <c r="B426"/>
      <c r="C426"/>
      <c r="D426"/>
      <c r="E426"/>
      <c r="F426"/>
    </row>
    <row r="427" spans="1:6" s="29" customFormat="1" x14ac:dyDescent="0.2">
      <c r="A427"/>
      <c r="B427"/>
      <c r="C427"/>
      <c r="D427"/>
      <c r="E427"/>
      <c r="F427"/>
    </row>
    <row r="428" spans="1:6" s="29" customFormat="1" x14ac:dyDescent="0.2">
      <c r="A428"/>
      <c r="B428"/>
      <c r="C428"/>
      <c r="D428"/>
      <c r="E428"/>
      <c r="F428"/>
    </row>
    <row r="429" spans="1:6" s="29" customFormat="1" x14ac:dyDescent="0.2">
      <c r="A429"/>
      <c r="B429"/>
      <c r="C429"/>
      <c r="D429"/>
      <c r="E429"/>
      <c r="F429"/>
    </row>
    <row r="430" spans="1:6" s="29" customFormat="1" x14ac:dyDescent="0.2">
      <c r="A430"/>
      <c r="B430"/>
      <c r="C430"/>
      <c r="D430"/>
      <c r="E430"/>
      <c r="F430"/>
    </row>
    <row r="431" spans="1:6" s="29" customFormat="1" x14ac:dyDescent="0.2">
      <c r="A431"/>
      <c r="B431"/>
      <c r="C431"/>
      <c r="D431"/>
      <c r="E431"/>
      <c r="F431"/>
    </row>
    <row r="432" spans="1:6" s="29" customFormat="1" x14ac:dyDescent="0.2">
      <c r="A432"/>
      <c r="B432"/>
      <c r="C432"/>
      <c r="D432"/>
      <c r="E432"/>
      <c r="F432"/>
    </row>
    <row r="433" spans="1:6" s="29" customFormat="1" x14ac:dyDescent="0.2">
      <c r="A433"/>
      <c r="B433"/>
      <c r="C433"/>
      <c r="D433"/>
      <c r="E433"/>
      <c r="F433"/>
    </row>
    <row r="434" spans="1:6" s="29" customFormat="1" x14ac:dyDescent="0.2">
      <c r="A434"/>
      <c r="B434"/>
      <c r="C434"/>
      <c r="D434"/>
      <c r="E434"/>
      <c r="F434"/>
    </row>
    <row r="435" spans="1:6" s="29" customFormat="1" x14ac:dyDescent="0.2">
      <c r="A435"/>
      <c r="B435"/>
      <c r="C435"/>
      <c r="D435"/>
      <c r="E435"/>
      <c r="F435"/>
    </row>
    <row r="436" spans="1:6" s="29" customFormat="1" x14ac:dyDescent="0.2">
      <c r="A436"/>
      <c r="B436"/>
      <c r="C436"/>
      <c r="D436"/>
      <c r="E436"/>
      <c r="F436"/>
    </row>
    <row r="437" spans="1:6" s="29" customFormat="1" x14ac:dyDescent="0.2">
      <c r="A437"/>
      <c r="B437"/>
      <c r="C437"/>
      <c r="D437"/>
      <c r="E437"/>
      <c r="F437"/>
    </row>
    <row r="438" spans="1:6" s="29" customFormat="1" x14ac:dyDescent="0.2">
      <c r="A438"/>
      <c r="B438"/>
      <c r="C438"/>
      <c r="D438"/>
      <c r="E438"/>
      <c r="F438"/>
    </row>
    <row r="439" spans="1:6" s="29" customFormat="1" x14ac:dyDescent="0.2">
      <c r="A439"/>
      <c r="B439"/>
      <c r="C439"/>
      <c r="D439"/>
      <c r="E439"/>
      <c r="F439"/>
    </row>
    <row r="440" spans="1:6" s="29" customFormat="1" x14ac:dyDescent="0.2">
      <c r="A440"/>
      <c r="B440"/>
      <c r="C440"/>
      <c r="D440"/>
      <c r="E440"/>
      <c r="F440"/>
    </row>
    <row r="441" spans="1:6" s="29" customFormat="1" x14ac:dyDescent="0.2">
      <c r="A441"/>
      <c r="B441"/>
      <c r="C441"/>
      <c r="D441"/>
      <c r="E441"/>
      <c r="F441"/>
    </row>
    <row r="442" spans="1:6" s="29" customFormat="1" x14ac:dyDescent="0.2">
      <c r="A442"/>
      <c r="B442"/>
      <c r="C442"/>
      <c r="D442"/>
      <c r="E442"/>
      <c r="F442"/>
    </row>
    <row r="443" spans="1:6" s="29" customFormat="1" x14ac:dyDescent="0.2">
      <c r="A443"/>
      <c r="B443"/>
      <c r="C443"/>
      <c r="D443"/>
      <c r="E443"/>
      <c r="F443"/>
    </row>
    <row r="444" spans="1:6" s="29" customFormat="1" x14ac:dyDescent="0.2">
      <c r="A444"/>
      <c r="B444"/>
      <c r="C444"/>
      <c r="D444"/>
      <c r="E444"/>
      <c r="F444"/>
    </row>
    <row r="445" spans="1:6" s="29" customFormat="1" x14ac:dyDescent="0.2">
      <c r="A445"/>
      <c r="B445"/>
      <c r="C445"/>
      <c r="D445"/>
      <c r="E445"/>
      <c r="F445"/>
    </row>
    <row r="446" spans="1:6" s="29" customFormat="1" x14ac:dyDescent="0.2">
      <c r="A446"/>
      <c r="B446"/>
      <c r="C446"/>
      <c r="D446"/>
      <c r="E446"/>
      <c r="F446"/>
    </row>
    <row r="447" spans="1:6" s="29" customFormat="1" x14ac:dyDescent="0.2">
      <c r="A447"/>
      <c r="B447"/>
      <c r="C447"/>
      <c r="D447"/>
      <c r="E447"/>
      <c r="F447"/>
    </row>
    <row r="448" spans="1:6" s="29" customFormat="1" x14ac:dyDescent="0.2">
      <c r="A448"/>
      <c r="B448"/>
      <c r="C448"/>
      <c r="D448"/>
      <c r="E448"/>
      <c r="F448"/>
    </row>
    <row r="449" spans="1:6" s="29" customFormat="1" x14ac:dyDescent="0.2">
      <c r="A449"/>
      <c r="B449"/>
      <c r="C449"/>
      <c r="D449"/>
      <c r="E449"/>
      <c r="F449"/>
    </row>
    <row r="450" spans="1:6" s="29" customFormat="1" x14ac:dyDescent="0.2">
      <c r="A450"/>
      <c r="B450"/>
      <c r="C450"/>
      <c r="D450"/>
      <c r="E450"/>
      <c r="F450"/>
    </row>
    <row r="451" spans="1:6" s="29" customFormat="1" x14ac:dyDescent="0.2">
      <c r="A451"/>
      <c r="B451"/>
      <c r="C451"/>
      <c r="D451"/>
      <c r="E451"/>
      <c r="F451"/>
    </row>
    <row r="452" spans="1:6" s="29" customFormat="1" x14ac:dyDescent="0.2">
      <c r="A452"/>
      <c r="B452"/>
      <c r="C452"/>
      <c r="D452"/>
      <c r="E452"/>
      <c r="F452"/>
    </row>
    <row r="453" spans="1:6" s="29" customFormat="1" x14ac:dyDescent="0.2">
      <c r="A453"/>
      <c r="B453"/>
      <c r="C453"/>
      <c r="D453"/>
      <c r="E453"/>
      <c r="F453"/>
    </row>
    <row r="454" spans="1:6" s="29" customFormat="1" x14ac:dyDescent="0.2">
      <c r="A454"/>
      <c r="B454"/>
      <c r="C454"/>
      <c r="D454"/>
      <c r="E454"/>
      <c r="F454"/>
    </row>
    <row r="455" spans="1:6" s="29" customFormat="1" x14ac:dyDescent="0.2">
      <c r="A455"/>
      <c r="B455"/>
      <c r="C455"/>
      <c r="D455"/>
      <c r="E455"/>
      <c r="F455"/>
    </row>
    <row r="456" spans="1:6" s="29" customFormat="1" x14ac:dyDescent="0.2">
      <c r="A456"/>
      <c r="B456"/>
      <c r="C456"/>
      <c r="D456"/>
      <c r="E456"/>
      <c r="F456"/>
    </row>
    <row r="457" spans="1:6" s="29" customFormat="1" x14ac:dyDescent="0.2">
      <c r="A457"/>
      <c r="B457"/>
      <c r="C457"/>
      <c r="D457"/>
      <c r="E457"/>
      <c r="F457"/>
    </row>
    <row r="458" spans="1:6" s="29" customFormat="1" x14ac:dyDescent="0.2">
      <c r="A458"/>
      <c r="B458"/>
      <c r="C458"/>
      <c r="D458"/>
      <c r="E458"/>
      <c r="F458"/>
    </row>
    <row r="459" spans="1:6" s="29" customFormat="1" x14ac:dyDescent="0.2">
      <c r="A459"/>
      <c r="B459"/>
      <c r="C459"/>
      <c r="D459"/>
      <c r="E459"/>
      <c r="F459"/>
    </row>
    <row r="460" spans="1:6" s="29" customFormat="1" x14ac:dyDescent="0.2">
      <c r="A460"/>
      <c r="B460"/>
      <c r="C460"/>
      <c r="D460"/>
      <c r="E460"/>
      <c r="F460"/>
    </row>
    <row r="461" spans="1:6" s="29" customFormat="1" x14ac:dyDescent="0.2">
      <c r="A461"/>
      <c r="B461"/>
      <c r="C461"/>
      <c r="D461"/>
      <c r="E461"/>
      <c r="F461"/>
    </row>
    <row r="462" spans="1:6" s="29" customFormat="1" x14ac:dyDescent="0.2">
      <c r="A462"/>
      <c r="B462"/>
      <c r="C462"/>
      <c r="D462"/>
      <c r="E462"/>
      <c r="F462"/>
    </row>
    <row r="463" spans="1:6" s="29" customFormat="1" x14ac:dyDescent="0.2">
      <c r="A463"/>
      <c r="B463"/>
      <c r="C463"/>
      <c r="D463"/>
      <c r="E463"/>
      <c r="F463"/>
    </row>
    <row r="464" spans="1:6" s="29" customFormat="1" x14ac:dyDescent="0.2">
      <c r="A464"/>
      <c r="B464"/>
      <c r="C464"/>
      <c r="D464"/>
      <c r="E464"/>
      <c r="F464"/>
    </row>
    <row r="465" spans="1:6" s="29" customFormat="1" x14ac:dyDescent="0.2">
      <c r="A465"/>
      <c r="B465"/>
      <c r="C465"/>
      <c r="D465"/>
      <c r="E465"/>
      <c r="F465"/>
    </row>
    <row r="466" spans="1:6" s="29" customFormat="1" x14ac:dyDescent="0.2">
      <c r="A466"/>
      <c r="B466"/>
      <c r="C466"/>
      <c r="D466"/>
      <c r="E466"/>
      <c r="F466"/>
    </row>
    <row r="467" spans="1:6" s="29" customFormat="1" x14ac:dyDescent="0.2">
      <c r="A467"/>
      <c r="B467"/>
      <c r="C467"/>
      <c r="D467"/>
      <c r="E467"/>
      <c r="F467"/>
    </row>
    <row r="468" spans="1:6" s="29" customFormat="1" x14ac:dyDescent="0.2">
      <c r="A468"/>
      <c r="B468"/>
      <c r="C468"/>
      <c r="D468"/>
      <c r="E468"/>
      <c r="F468"/>
    </row>
    <row r="469" spans="1:6" s="29" customFormat="1" x14ac:dyDescent="0.2">
      <c r="A469"/>
      <c r="B469"/>
      <c r="C469"/>
      <c r="D469"/>
      <c r="E469"/>
      <c r="F469"/>
    </row>
    <row r="470" spans="1:6" s="29" customFormat="1" x14ac:dyDescent="0.2">
      <c r="A470"/>
      <c r="B470"/>
      <c r="C470"/>
      <c r="D470"/>
      <c r="E470"/>
      <c r="F470"/>
    </row>
    <row r="471" spans="1:6" s="29" customFormat="1" x14ac:dyDescent="0.2">
      <c r="A471"/>
      <c r="B471"/>
      <c r="C471"/>
      <c r="D471"/>
      <c r="E471"/>
      <c r="F471"/>
    </row>
    <row r="472" spans="1:6" s="29" customFormat="1" x14ac:dyDescent="0.2">
      <c r="A472"/>
      <c r="B472"/>
      <c r="C472"/>
      <c r="D472"/>
      <c r="E472"/>
      <c r="F472"/>
    </row>
    <row r="473" spans="1:6" s="29" customFormat="1" x14ac:dyDescent="0.2">
      <c r="A473"/>
      <c r="B473"/>
      <c r="C473"/>
      <c r="D473"/>
      <c r="E473"/>
      <c r="F473"/>
    </row>
    <row r="474" spans="1:6" s="29" customFormat="1" x14ac:dyDescent="0.2">
      <c r="A474"/>
      <c r="B474"/>
      <c r="C474"/>
      <c r="D474"/>
      <c r="E474"/>
      <c r="F474"/>
    </row>
    <row r="475" spans="1:6" s="29" customFormat="1" x14ac:dyDescent="0.2">
      <c r="A475"/>
      <c r="B475"/>
      <c r="C475"/>
      <c r="D475"/>
      <c r="E475"/>
      <c r="F475"/>
    </row>
    <row r="476" spans="1:6" s="29" customFormat="1" x14ac:dyDescent="0.2">
      <c r="A476"/>
      <c r="B476"/>
      <c r="C476"/>
      <c r="D476"/>
      <c r="E476"/>
      <c r="F476"/>
    </row>
    <row r="477" spans="1:6" s="29" customFormat="1" x14ac:dyDescent="0.2">
      <c r="A477"/>
      <c r="B477"/>
      <c r="C477"/>
      <c r="D477"/>
      <c r="E477"/>
      <c r="F477"/>
    </row>
    <row r="478" spans="1:6" s="29" customFormat="1" x14ac:dyDescent="0.2">
      <c r="A478"/>
      <c r="B478"/>
      <c r="C478"/>
      <c r="D478"/>
      <c r="E478"/>
      <c r="F478"/>
    </row>
    <row r="479" spans="1:6" s="29" customFormat="1" x14ac:dyDescent="0.2">
      <c r="A479"/>
      <c r="B479"/>
      <c r="C479"/>
      <c r="D479"/>
      <c r="E479"/>
      <c r="F479"/>
    </row>
    <row r="480" spans="1:6" s="29" customFormat="1" x14ac:dyDescent="0.2">
      <c r="A480"/>
      <c r="B480"/>
      <c r="C480"/>
      <c r="D480"/>
      <c r="E480"/>
      <c r="F480"/>
    </row>
    <row r="481" spans="1:6" s="29" customFormat="1" x14ac:dyDescent="0.2">
      <c r="A481"/>
      <c r="B481"/>
      <c r="C481"/>
      <c r="D481"/>
      <c r="E481"/>
      <c r="F481"/>
    </row>
    <row r="482" spans="1:6" s="29" customFormat="1" x14ac:dyDescent="0.2">
      <c r="A482"/>
      <c r="B482"/>
      <c r="C482"/>
      <c r="D482"/>
      <c r="E482"/>
      <c r="F482"/>
    </row>
    <row r="483" spans="1:6" s="29" customFormat="1" x14ac:dyDescent="0.2">
      <c r="A483"/>
      <c r="B483"/>
      <c r="C483"/>
      <c r="D483"/>
      <c r="E483"/>
      <c r="F483"/>
    </row>
    <row r="484" spans="1:6" s="29" customFormat="1" x14ac:dyDescent="0.2">
      <c r="A484"/>
      <c r="B484"/>
      <c r="C484"/>
      <c r="D484"/>
      <c r="E484"/>
      <c r="F484"/>
    </row>
    <row r="485" spans="1:6" s="29" customFormat="1" x14ac:dyDescent="0.2">
      <c r="A485"/>
      <c r="B485"/>
      <c r="C485"/>
      <c r="D485"/>
      <c r="E485"/>
      <c r="F485"/>
    </row>
    <row r="486" spans="1:6" s="29" customFormat="1" x14ac:dyDescent="0.2">
      <c r="A486"/>
      <c r="B486"/>
      <c r="C486"/>
      <c r="D486"/>
      <c r="E486"/>
      <c r="F486"/>
    </row>
    <row r="487" spans="1:6" s="29" customFormat="1" x14ac:dyDescent="0.2">
      <c r="A487"/>
      <c r="B487"/>
      <c r="C487"/>
      <c r="D487"/>
      <c r="E487"/>
      <c r="F487"/>
    </row>
    <row r="488" spans="1:6" s="29" customFormat="1" x14ac:dyDescent="0.2">
      <c r="A488"/>
      <c r="B488"/>
      <c r="C488"/>
      <c r="D488"/>
      <c r="E488"/>
      <c r="F488"/>
    </row>
    <row r="489" spans="1:6" s="29" customFormat="1" x14ac:dyDescent="0.2">
      <c r="A489"/>
      <c r="B489"/>
      <c r="C489"/>
      <c r="D489"/>
      <c r="E489"/>
      <c r="F489"/>
    </row>
    <row r="490" spans="1:6" s="29" customFormat="1" x14ac:dyDescent="0.2">
      <c r="A490"/>
      <c r="B490"/>
      <c r="C490"/>
      <c r="D490"/>
      <c r="E490"/>
      <c r="F490"/>
    </row>
    <row r="491" spans="1:6" s="29" customFormat="1" x14ac:dyDescent="0.2">
      <c r="A491"/>
      <c r="B491"/>
      <c r="C491"/>
      <c r="D491"/>
      <c r="E491"/>
      <c r="F491"/>
    </row>
    <row r="492" spans="1:6" s="29" customFormat="1" x14ac:dyDescent="0.2">
      <c r="A492"/>
      <c r="B492"/>
      <c r="C492"/>
      <c r="D492"/>
      <c r="E492"/>
      <c r="F492"/>
    </row>
    <row r="493" spans="1:6" s="29" customFormat="1" x14ac:dyDescent="0.2">
      <c r="A493"/>
      <c r="B493"/>
      <c r="C493"/>
      <c r="D493"/>
      <c r="E493"/>
      <c r="F493"/>
    </row>
    <row r="494" spans="1:6" s="29" customFormat="1" x14ac:dyDescent="0.2">
      <c r="A494"/>
      <c r="B494"/>
      <c r="C494"/>
      <c r="D494"/>
      <c r="E494"/>
      <c r="F494"/>
    </row>
    <row r="495" spans="1:6" s="29" customFormat="1" x14ac:dyDescent="0.2">
      <c r="A495"/>
      <c r="B495"/>
      <c r="C495"/>
      <c r="D495"/>
      <c r="E495"/>
      <c r="F495"/>
    </row>
    <row r="496" spans="1:6" s="29" customFormat="1" x14ac:dyDescent="0.2">
      <c r="A496"/>
      <c r="B496"/>
      <c r="C496"/>
      <c r="D496"/>
      <c r="E496"/>
      <c r="F496"/>
    </row>
    <row r="497" spans="1:6" s="29" customFormat="1" x14ac:dyDescent="0.2">
      <c r="A497"/>
      <c r="B497"/>
      <c r="C497"/>
      <c r="D497"/>
      <c r="E497"/>
      <c r="F497"/>
    </row>
    <row r="498" spans="1:6" s="29" customFormat="1" x14ac:dyDescent="0.2">
      <c r="A498"/>
      <c r="B498"/>
      <c r="C498"/>
      <c r="D498"/>
      <c r="E498"/>
      <c r="F498"/>
    </row>
    <row r="499" spans="1:6" s="29" customFormat="1" x14ac:dyDescent="0.2">
      <c r="A499"/>
      <c r="B499"/>
      <c r="C499"/>
      <c r="D499"/>
      <c r="E499"/>
      <c r="F499"/>
    </row>
    <row r="500" spans="1:6" s="29" customFormat="1" x14ac:dyDescent="0.2">
      <c r="A500"/>
      <c r="B500"/>
      <c r="C500"/>
      <c r="D500"/>
      <c r="E500"/>
      <c r="F500"/>
    </row>
    <row r="501" spans="1:6" s="29" customFormat="1" x14ac:dyDescent="0.2">
      <c r="A501"/>
      <c r="B501"/>
      <c r="C501"/>
      <c r="D501"/>
      <c r="E501"/>
      <c r="F501"/>
    </row>
    <row r="502" spans="1:6" s="29" customFormat="1" x14ac:dyDescent="0.2">
      <c r="A502"/>
      <c r="B502"/>
      <c r="C502"/>
      <c r="D502"/>
      <c r="E502"/>
      <c r="F502"/>
    </row>
    <row r="503" spans="1:6" s="29" customFormat="1" x14ac:dyDescent="0.2">
      <c r="A503"/>
      <c r="B503"/>
      <c r="C503"/>
      <c r="D503"/>
      <c r="E503"/>
      <c r="F503"/>
    </row>
    <row r="504" spans="1:6" s="29" customFormat="1" x14ac:dyDescent="0.2">
      <c r="A504"/>
      <c r="B504"/>
      <c r="C504"/>
      <c r="D504"/>
      <c r="E504"/>
      <c r="F504"/>
    </row>
    <row r="505" spans="1:6" s="29" customFormat="1" x14ac:dyDescent="0.2">
      <c r="A505"/>
      <c r="B505"/>
      <c r="C505"/>
      <c r="D505"/>
      <c r="E505"/>
      <c r="F505"/>
    </row>
    <row r="506" spans="1:6" s="29" customFormat="1" x14ac:dyDescent="0.2">
      <c r="A506"/>
      <c r="B506"/>
      <c r="C506"/>
      <c r="D506"/>
      <c r="E506"/>
      <c r="F506"/>
    </row>
    <row r="507" spans="1:6" s="29" customFormat="1" x14ac:dyDescent="0.2">
      <c r="A507"/>
      <c r="B507"/>
      <c r="C507"/>
      <c r="D507"/>
      <c r="E507"/>
      <c r="F507"/>
    </row>
    <row r="508" spans="1:6" s="29" customFormat="1" x14ac:dyDescent="0.2">
      <c r="A508"/>
      <c r="B508"/>
      <c r="C508"/>
      <c r="D508"/>
      <c r="E508"/>
      <c r="F508"/>
    </row>
    <row r="509" spans="1:6" s="29" customFormat="1" x14ac:dyDescent="0.2">
      <c r="A509"/>
      <c r="B509"/>
      <c r="C509"/>
      <c r="D509"/>
      <c r="E509"/>
      <c r="F509"/>
    </row>
    <row r="510" spans="1:6" s="29" customFormat="1" x14ac:dyDescent="0.2">
      <c r="A510"/>
      <c r="B510"/>
      <c r="C510"/>
      <c r="D510"/>
      <c r="E510"/>
      <c r="F510"/>
    </row>
    <row r="511" spans="1:6" s="29" customFormat="1" x14ac:dyDescent="0.2">
      <c r="A511"/>
      <c r="B511"/>
      <c r="C511"/>
      <c r="D511"/>
      <c r="E511"/>
      <c r="F511"/>
    </row>
    <row r="512" spans="1:6" s="29" customFormat="1" x14ac:dyDescent="0.2">
      <c r="A512"/>
      <c r="B512"/>
      <c r="C512"/>
      <c r="D512"/>
      <c r="E512"/>
      <c r="F512"/>
    </row>
    <row r="513" spans="1:6" s="29" customFormat="1" x14ac:dyDescent="0.2">
      <c r="A513"/>
      <c r="B513"/>
      <c r="C513"/>
      <c r="D513"/>
      <c r="E513"/>
      <c r="F513"/>
    </row>
    <row r="514" spans="1:6" s="29" customFormat="1" x14ac:dyDescent="0.2">
      <c r="A514"/>
      <c r="B514"/>
      <c r="C514"/>
      <c r="D514"/>
      <c r="E514"/>
      <c r="F514"/>
    </row>
    <row r="515" spans="1:6" s="29" customFormat="1" x14ac:dyDescent="0.2">
      <c r="A515"/>
      <c r="B515"/>
      <c r="C515"/>
      <c r="D515"/>
      <c r="E515"/>
      <c r="F515"/>
    </row>
    <row r="516" spans="1:6" s="29" customFormat="1" x14ac:dyDescent="0.2">
      <c r="A516"/>
      <c r="B516"/>
      <c r="C516"/>
      <c r="D516"/>
      <c r="E516"/>
      <c r="F516"/>
    </row>
    <row r="517" spans="1:6" s="29" customFormat="1" x14ac:dyDescent="0.2">
      <c r="A517"/>
      <c r="B517"/>
      <c r="C517"/>
      <c r="D517"/>
      <c r="E517"/>
      <c r="F517"/>
    </row>
    <row r="518" spans="1:6" s="29" customFormat="1" x14ac:dyDescent="0.2">
      <c r="A518"/>
      <c r="B518"/>
      <c r="C518"/>
      <c r="D518"/>
      <c r="E518"/>
      <c r="F518"/>
    </row>
    <row r="519" spans="1:6" s="29" customFormat="1" x14ac:dyDescent="0.2">
      <c r="A519"/>
      <c r="B519"/>
      <c r="C519"/>
      <c r="D519"/>
      <c r="E519"/>
      <c r="F519"/>
    </row>
    <row r="520" spans="1:6" s="29" customFormat="1" x14ac:dyDescent="0.2">
      <c r="A520"/>
      <c r="B520"/>
      <c r="C520"/>
      <c r="D520"/>
      <c r="E520"/>
      <c r="F520"/>
    </row>
    <row r="521" spans="1:6" s="29" customFormat="1" x14ac:dyDescent="0.2">
      <c r="A521"/>
      <c r="B521"/>
      <c r="C521"/>
      <c r="D521"/>
      <c r="E521"/>
      <c r="F521"/>
    </row>
    <row r="522" spans="1:6" s="29" customFormat="1" x14ac:dyDescent="0.2">
      <c r="A522"/>
      <c r="B522"/>
      <c r="C522"/>
      <c r="D522"/>
      <c r="E522"/>
      <c r="F522"/>
    </row>
    <row r="523" spans="1:6" s="29" customFormat="1" x14ac:dyDescent="0.2">
      <c r="A523"/>
      <c r="B523"/>
      <c r="C523"/>
      <c r="D523"/>
      <c r="E523"/>
      <c r="F523"/>
    </row>
    <row r="524" spans="1:6" s="29" customFormat="1" x14ac:dyDescent="0.2">
      <c r="A524"/>
      <c r="B524"/>
      <c r="C524"/>
      <c r="D524"/>
      <c r="E524"/>
      <c r="F524"/>
    </row>
    <row r="525" spans="1:6" s="29" customFormat="1" x14ac:dyDescent="0.2">
      <c r="A525"/>
      <c r="B525"/>
      <c r="C525"/>
      <c r="D525"/>
      <c r="E525"/>
      <c r="F525"/>
    </row>
    <row r="526" spans="1:6" s="29" customFormat="1" x14ac:dyDescent="0.2">
      <c r="A526"/>
      <c r="B526"/>
      <c r="C526"/>
      <c r="D526"/>
      <c r="E526"/>
      <c r="F526"/>
    </row>
    <row r="527" spans="1:6" s="29" customFormat="1" x14ac:dyDescent="0.2">
      <c r="A527"/>
      <c r="B527"/>
      <c r="C527"/>
      <c r="D527"/>
      <c r="E527"/>
      <c r="F527"/>
    </row>
    <row r="528" spans="1:6" s="29" customFormat="1" x14ac:dyDescent="0.2">
      <c r="A528"/>
      <c r="B528"/>
      <c r="C528"/>
      <c r="D528"/>
      <c r="E528"/>
      <c r="F528"/>
    </row>
    <row r="529" spans="1:6" s="29" customFormat="1" x14ac:dyDescent="0.2">
      <c r="A529"/>
      <c r="B529"/>
      <c r="C529"/>
      <c r="D529"/>
      <c r="E529"/>
      <c r="F529"/>
    </row>
    <row r="530" spans="1:6" s="29" customFormat="1" x14ac:dyDescent="0.2">
      <c r="A530"/>
      <c r="B530"/>
      <c r="C530"/>
      <c r="D530"/>
      <c r="E530"/>
      <c r="F530"/>
    </row>
    <row r="531" spans="1:6" s="29" customFormat="1" x14ac:dyDescent="0.2">
      <c r="A531"/>
      <c r="B531"/>
      <c r="C531"/>
      <c r="D531"/>
      <c r="E531"/>
      <c r="F531"/>
    </row>
    <row r="532" spans="1:6" s="29" customFormat="1" x14ac:dyDescent="0.2">
      <c r="A532"/>
      <c r="B532"/>
      <c r="C532"/>
      <c r="D532"/>
      <c r="E532"/>
      <c r="F532"/>
    </row>
    <row r="533" spans="1:6" s="29" customFormat="1" x14ac:dyDescent="0.2">
      <c r="A533"/>
      <c r="B533"/>
      <c r="C533"/>
      <c r="D533"/>
      <c r="E533"/>
      <c r="F533"/>
    </row>
    <row r="534" spans="1:6" s="29" customFormat="1" x14ac:dyDescent="0.2">
      <c r="A534"/>
      <c r="B534"/>
      <c r="C534"/>
      <c r="D534"/>
      <c r="E534"/>
      <c r="F534"/>
    </row>
    <row r="535" spans="1:6" s="29" customFormat="1" x14ac:dyDescent="0.2">
      <c r="A535"/>
      <c r="B535"/>
      <c r="C535"/>
      <c r="D535"/>
      <c r="E535"/>
      <c r="F535"/>
    </row>
    <row r="536" spans="1:6" s="29" customFormat="1" x14ac:dyDescent="0.2">
      <c r="A536"/>
      <c r="B536"/>
      <c r="C536"/>
      <c r="D536"/>
      <c r="E536"/>
      <c r="F536"/>
    </row>
    <row r="537" spans="1:6" s="29" customFormat="1" x14ac:dyDescent="0.2">
      <c r="A537"/>
      <c r="B537"/>
      <c r="C537"/>
      <c r="D537"/>
      <c r="E537"/>
      <c r="F537"/>
    </row>
    <row r="538" spans="1:6" s="29" customFormat="1" x14ac:dyDescent="0.2">
      <c r="A538"/>
      <c r="B538"/>
      <c r="C538"/>
      <c r="D538"/>
      <c r="E538"/>
      <c r="F538"/>
    </row>
    <row r="539" spans="1:6" s="29" customFormat="1" x14ac:dyDescent="0.2">
      <c r="A539"/>
      <c r="B539"/>
      <c r="C539"/>
      <c r="D539"/>
      <c r="E539"/>
      <c r="F539"/>
    </row>
    <row r="540" spans="1:6" s="29" customFormat="1" x14ac:dyDescent="0.2">
      <c r="A540"/>
      <c r="B540"/>
      <c r="C540"/>
      <c r="D540"/>
      <c r="E540"/>
      <c r="F540"/>
    </row>
    <row r="541" spans="1:6" s="29" customFormat="1" x14ac:dyDescent="0.2">
      <c r="A541"/>
      <c r="B541"/>
      <c r="C541"/>
      <c r="D541"/>
      <c r="E541"/>
      <c r="F541"/>
    </row>
    <row r="542" spans="1:6" s="29" customFormat="1" x14ac:dyDescent="0.2">
      <c r="A542"/>
      <c r="B542"/>
      <c r="C542"/>
      <c r="D542"/>
      <c r="E542"/>
      <c r="F542"/>
    </row>
    <row r="543" spans="1:6" s="29" customFormat="1" x14ac:dyDescent="0.2">
      <c r="A543"/>
      <c r="B543"/>
      <c r="C543"/>
      <c r="D543"/>
      <c r="E543"/>
      <c r="F543"/>
    </row>
    <row r="544" spans="1:6" s="29" customFormat="1" x14ac:dyDescent="0.2">
      <c r="A544"/>
      <c r="B544"/>
      <c r="C544"/>
      <c r="D544"/>
      <c r="E544"/>
      <c r="F544"/>
    </row>
    <row r="545" spans="1:6" s="29" customFormat="1" x14ac:dyDescent="0.2">
      <c r="A545"/>
      <c r="B545"/>
      <c r="C545"/>
      <c r="D545"/>
      <c r="E545"/>
      <c r="F545"/>
    </row>
    <row r="546" spans="1:6" s="29" customFormat="1" x14ac:dyDescent="0.2">
      <c r="A546"/>
      <c r="B546"/>
      <c r="C546"/>
      <c r="D546"/>
      <c r="E546"/>
      <c r="F546"/>
    </row>
    <row r="547" spans="1:6" s="29" customFormat="1" x14ac:dyDescent="0.2">
      <c r="A547"/>
      <c r="B547"/>
      <c r="C547"/>
      <c r="D547"/>
      <c r="E547"/>
      <c r="F547"/>
    </row>
    <row r="548" spans="1:6" s="29" customFormat="1" x14ac:dyDescent="0.2">
      <c r="A548"/>
      <c r="B548"/>
      <c r="C548"/>
      <c r="D548"/>
      <c r="E548"/>
      <c r="F548"/>
    </row>
    <row r="549" spans="1:6" s="29" customFormat="1" x14ac:dyDescent="0.2">
      <c r="A549"/>
      <c r="B549"/>
      <c r="C549"/>
      <c r="D549"/>
      <c r="E549"/>
      <c r="F549"/>
    </row>
    <row r="550" spans="1:6" s="29" customFormat="1" x14ac:dyDescent="0.2">
      <c r="A550"/>
      <c r="B550"/>
      <c r="C550"/>
      <c r="D550"/>
      <c r="E550"/>
      <c r="F550"/>
    </row>
    <row r="551" spans="1:6" s="29" customFormat="1" x14ac:dyDescent="0.2">
      <c r="A551"/>
      <c r="B551"/>
      <c r="C551"/>
      <c r="D551"/>
      <c r="E551"/>
      <c r="F551"/>
    </row>
    <row r="552" spans="1:6" s="29" customFormat="1" x14ac:dyDescent="0.2">
      <c r="A552"/>
      <c r="B552"/>
      <c r="C552"/>
      <c r="D552"/>
      <c r="E552"/>
      <c r="F552"/>
    </row>
    <row r="553" spans="1:6" s="29" customFormat="1" x14ac:dyDescent="0.2">
      <c r="A553"/>
      <c r="B553"/>
      <c r="C553"/>
      <c r="D553"/>
      <c r="E553"/>
      <c r="F553"/>
    </row>
    <row r="554" spans="1:6" s="29" customFormat="1" x14ac:dyDescent="0.2">
      <c r="A554"/>
      <c r="B554"/>
      <c r="C554"/>
      <c r="D554"/>
      <c r="E554"/>
      <c r="F554"/>
    </row>
    <row r="555" spans="1:6" s="29" customFormat="1" x14ac:dyDescent="0.2">
      <c r="A555"/>
      <c r="B555"/>
      <c r="C555"/>
      <c r="D555"/>
      <c r="E555"/>
      <c r="F555"/>
    </row>
    <row r="556" spans="1:6" s="29" customFormat="1" x14ac:dyDescent="0.2">
      <c r="A556"/>
      <c r="B556"/>
      <c r="C556"/>
      <c r="D556"/>
      <c r="E556"/>
      <c r="F556"/>
    </row>
    <row r="557" spans="1:6" s="29" customFormat="1" x14ac:dyDescent="0.2">
      <c r="A557"/>
      <c r="B557"/>
      <c r="C557"/>
      <c r="D557"/>
      <c r="E557"/>
      <c r="F557"/>
    </row>
    <row r="558" spans="1:6" s="29" customFormat="1" x14ac:dyDescent="0.2">
      <c r="A558"/>
      <c r="B558"/>
      <c r="C558"/>
      <c r="D558"/>
      <c r="E558"/>
      <c r="F558"/>
    </row>
    <row r="559" spans="1:6" s="29" customFormat="1" x14ac:dyDescent="0.2">
      <c r="A559"/>
      <c r="B559"/>
      <c r="C559"/>
      <c r="D559"/>
      <c r="E559"/>
      <c r="F559"/>
    </row>
    <row r="560" spans="1:6" s="29" customFormat="1" x14ac:dyDescent="0.2">
      <c r="A560"/>
      <c r="B560"/>
      <c r="C560"/>
      <c r="D560"/>
      <c r="E560"/>
      <c r="F560"/>
    </row>
    <row r="561" spans="1:6" s="29" customFormat="1" x14ac:dyDescent="0.2">
      <c r="A561"/>
      <c r="B561"/>
      <c r="C561"/>
      <c r="D561"/>
      <c r="E561"/>
      <c r="F561"/>
    </row>
    <row r="562" spans="1:6" s="29" customFormat="1" x14ac:dyDescent="0.2">
      <c r="A562"/>
      <c r="B562"/>
      <c r="C562"/>
      <c r="D562"/>
      <c r="E562"/>
      <c r="F562"/>
    </row>
    <row r="563" spans="1:6" s="29" customFormat="1" x14ac:dyDescent="0.2">
      <c r="A563"/>
      <c r="B563"/>
      <c r="C563"/>
      <c r="D563"/>
      <c r="E563"/>
      <c r="F563"/>
    </row>
    <row r="564" spans="1:6" s="29" customFormat="1" x14ac:dyDescent="0.2">
      <c r="A564"/>
      <c r="B564"/>
      <c r="C564"/>
      <c r="D564"/>
      <c r="E564"/>
      <c r="F564"/>
    </row>
    <row r="565" spans="1:6" s="29" customFormat="1" x14ac:dyDescent="0.2">
      <c r="A565"/>
      <c r="B565"/>
      <c r="C565"/>
      <c r="D565"/>
      <c r="E565"/>
      <c r="F565"/>
    </row>
    <row r="566" spans="1:6" s="29" customFormat="1" x14ac:dyDescent="0.2">
      <c r="A566"/>
      <c r="B566"/>
      <c r="C566"/>
      <c r="D566"/>
      <c r="E566"/>
      <c r="F566"/>
    </row>
    <row r="567" spans="1:6" s="29" customFormat="1" x14ac:dyDescent="0.2">
      <c r="A567"/>
      <c r="B567"/>
      <c r="C567"/>
      <c r="D567"/>
      <c r="E567"/>
      <c r="F567"/>
    </row>
    <row r="568" spans="1:6" s="29" customFormat="1" x14ac:dyDescent="0.2">
      <c r="A568"/>
      <c r="B568"/>
      <c r="C568"/>
      <c r="D568"/>
      <c r="E568"/>
      <c r="F568"/>
    </row>
    <row r="569" spans="1:6" s="29" customFormat="1" x14ac:dyDescent="0.2">
      <c r="A569"/>
      <c r="B569"/>
      <c r="C569"/>
      <c r="D569"/>
      <c r="E569"/>
      <c r="F569"/>
    </row>
    <row r="570" spans="1:6" s="29" customFormat="1" x14ac:dyDescent="0.2">
      <c r="A570"/>
      <c r="B570"/>
      <c r="C570"/>
      <c r="D570"/>
      <c r="E570"/>
      <c r="F570"/>
    </row>
    <row r="571" spans="1:6" s="29" customFormat="1" x14ac:dyDescent="0.2">
      <c r="A571"/>
      <c r="B571"/>
      <c r="C571"/>
      <c r="D571"/>
      <c r="E571"/>
      <c r="F571"/>
    </row>
    <row r="572" spans="1:6" s="29" customFormat="1" x14ac:dyDescent="0.2">
      <c r="A572"/>
      <c r="B572"/>
      <c r="C572"/>
      <c r="D572"/>
      <c r="E572"/>
      <c r="F572"/>
    </row>
    <row r="573" spans="1:6" s="29" customFormat="1" x14ac:dyDescent="0.2">
      <c r="A573"/>
      <c r="B573"/>
      <c r="C573"/>
      <c r="D573"/>
      <c r="E573"/>
      <c r="F573"/>
    </row>
    <row r="574" spans="1:6" s="29" customFormat="1" x14ac:dyDescent="0.2">
      <c r="A574"/>
      <c r="B574"/>
      <c r="C574"/>
      <c r="D574"/>
      <c r="E574"/>
      <c r="F574"/>
    </row>
    <row r="575" spans="1:6" s="29" customFormat="1" x14ac:dyDescent="0.2">
      <c r="A575"/>
      <c r="B575"/>
      <c r="C575"/>
      <c r="D575"/>
      <c r="E575"/>
      <c r="F575"/>
    </row>
    <row r="576" spans="1:6" s="29" customFormat="1" x14ac:dyDescent="0.2">
      <c r="A576"/>
      <c r="B576"/>
      <c r="C576"/>
      <c r="D576"/>
      <c r="E576"/>
      <c r="F576"/>
    </row>
    <row r="577" spans="1:6" s="29" customFormat="1" x14ac:dyDescent="0.2">
      <c r="A577"/>
      <c r="B577"/>
      <c r="C577"/>
      <c r="D577"/>
      <c r="E577"/>
      <c r="F577"/>
    </row>
    <row r="578" spans="1:6" s="29" customFormat="1" x14ac:dyDescent="0.2">
      <c r="A578"/>
      <c r="B578"/>
      <c r="C578"/>
      <c r="D578"/>
      <c r="E578"/>
      <c r="F578"/>
    </row>
    <row r="579" spans="1:6" s="29" customFormat="1" x14ac:dyDescent="0.2">
      <c r="A579"/>
      <c r="B579"/>
      <c r="C579"/>
      <c r="D579"/>
      <c r="E579"/>
      <c r="F579"/>
    </row>
    <row r="580" spans="1:6" s="29" customFormat="1" x14ac:dyDescent="0.2">
      <c r="A580"/>
      <c r="B580"/>
      <c r="C580"/>
      <c r="D580"/>
      <c r="E580"/>
      <c r="F580"/>
    </row>
    <row r="581" spans="1:6" s="29" customFormat="1" x14ac:dyDescent="0.2">
      <c r="A581"/>
      <c r="B581"/>
      <c r="C581"/>
      <c r="D581"/>
      <c r="E581"/>
      <c r="F581"/>
    </row>
    <row r="582" spans="1:6" s="29" customFormat="1" x14ac:dyDescent="0.2">
      <c r="A582"/>
      <c r="B582"/>
      <c r="C582"/>
      <c r="D582"/>
      <c r="E582"/>
      <c r="F582"/>
    </row>
    <row r="583" spans="1:6" s="29" customFormat="1" x14ac:dyDescent="0.2">
      <c r="A583"/>
      <c r="B583"/>
      <c r="C583"/>
      <c r="D583"/>
      <c r="E583"/>
      <c r="F583"/>
    </row>
    <row r="584" spans="1:6" s="29" customFormat="1" x14ac:dyDescent="0.2">
      <c r="A584"/>
      <c r="B584"/>
      <c r="C584"/>
      <c r="D584"/>
      <c r="E584"/>
      <c r="F584"/>
    </row>
    <row r="585" spans="1:6" s="29" customFormat="1" x14ac:dyDescent="0.2">
      <c r="A585"/>
      <c r="B585"/>
      <c r="C585"/>
      <c r="D585"/>
      <c r="E585"/>
      <c r="F585"/>
    </row>
    <row r="586" spans="1:6" s="29" customFormat="1" x14ac:dyDescent="0.2">
      <c r="A586"/>
      <c r="B586"/>
      <c r="C586"/>
      <c r="D586"/>
      <c r="E586"/>
      <c r="F586"/>
    </row>
    <row r="587" spans="1:6" s="29" customFormat="1" x14ac:dyDescent="0.2">
      <c r="A587"/>
      <c r="B587"/>
      <c r="C587"/>
      <c r="D587"/>
      <c r="E587"/>
      <c r="F587"/>
    </row>
    <row r="588" spans="1:6" s="29" customFormat="1" x14ac:dyDescent="0.2">
      <c r="A588"/>
      <c r="B588"/>
      <c r="C588"/>
      <c r="D588"/>
      <c r="E588"/>
      <c r="F588"/>
    </row>
    <row r="589" spans="1:6" s="29" customFormat="1" x14ac:dyDescent="0.2">
      <c r="A589"/>
      <c r="B589"/>
      <c r="C589"/>
      <c r="D589"/>
      <c r="E589"/>
      <c r="F589"/>
    </row>
    <row r="590" spans="1:6" s="29" customFormat="1" x14ac:dyDescent="0.2">
      <c r="A590"/>
      <c r="B590"/>
      <c r="C590"/>
      <c r="D590"/>
      <c r="E590"/>
      <c r="F590"/>
    </row>
    <row r="591" spans="1:6" s="29" customFormat="1" x14ac:dyDescent="0.2">
      <c r="A591"/>
      <c r="B591"/>
      <c r="C591"/>
      <c r="D591"/>
      <c r="E591"/>
      <c r="F591"/>
    </row>
    <row r="592" spans="1:6" s="29" customFormat="1" x14ac:dyDescent="0.2">
      <c r="A592"/>
      <c r="B592"/>
      <c r="C592"/>
      <c r="D592"/>
      <c r="E592"/>
      <c r="F592"/>
    </row>
    <row r="593" spans="1:6" s="29" customFormat="1" x14ac:dyDescent="0.2">
      <c r="A593"/>
      <c r="B593"/>
      <c r="C593"/>
      <c r="D593"/>
      <c r="E593"/>
      <c r="F593"/>
    </row>
    <row r="594" spans="1:6" s="29" customFormat="1" x14ac:dyDescent="0.2">
      <c r="A594"/>
      <c r="B594"/>
      <c r="C594"/>
      <c r="D594"/>
      <c r="E594"/>
      <c r="F594"/>
    </row>
    <row r="595" spans="1:6" s="29" customFormat="1" x14ac:dyDescent="0.2">
      <c r="A595"/>
      <c r="B595"/>
      <c r="C595"/>
      <c r="D595"/>
      <c r="E595"/>
      <c r="F595"/>
    </row>
    <row r="596" spans="1:6" s="29" customFormat="1" x14ac:dyDescent="0.2">
      <c r="A596"/>
      <c r="B596"/>
      <c r="C596"/>
      <c r="D596"/>
      <c r="E596"/>
      <c r="F596"/>
    </row>
    <row r="597" spans="1:6" s="29" customFormat="1" x14ac:dyDescent="0.2">
      <c r="A597"/>
      <c r="B597"/>
      <c r="C597"/>
      <c r="D597"/>
      <c r="E597"/>
      <c r="F597"/>
    </row>
    <row r="598" spans="1:6" s="29" customFormat="1" x14ac:dyDescent="0.2">
      <c r="A598"/>
      <c r="B598"/>
      <c r="C598"/>
      <c r="D598"/>
      <c r="E598"/>
      <c r="F598"/>
    </row>
    <row r="599" spans="1:6" s="29" customFormat="1" x14ac:dyDescent="0.2">
      <c r="A599"/>
      <c r="B599"/>
      <c r="C599"/>
      <c r="D599"/>
      <c r="E599"/>
      <c r="F599"/>
    </row>
    <row r="600" spans="1:6" s="29" customFormat="1" x14ac:dyDescent="0.2">
      <c r="A600"/>
      <c r="B600"/>
      <c r="C600"/>
      <c r="D600"/>
      <c r="E600"/>
      <c r="F600"/>
    </row>
    <row r="601" spans="1:6" s="29" customFormat="1" x14ac:dyDescent="0.2">
      <c r="A601"/>
      <c r="B601"/>
      <c r="C601"/>
      <c r="D601"/>
      <c r="E601"/>
      <c r="F601"/>
    </row>
    <row r="602" spans="1:6" s="29" customFormat="1" x14ac:dyDescent="0.2">
      <c r="A602"/>
      <c r="B602"/>
      <c r="C602"/>
      <c r="D602"/>
      <c r="E602"/>
      <c r="F602"/>
    </row>
    <row r="603" spans="1:6" s="29" customFormat="1" x14ac:dyDescent="0.2">
      <c r="A603"/>
      <c r="B603"/>
      <c r="C603"/>
      <c r="D603"/>
      <c r="E603"/>
      <c r="F603"/>
    </row>
    <row r="604" spans="1:6" s="29" customFormat="1" x14ac:dyDescent="0.2">
      <c r="A604"/>
      <c r="B604"/>
      <c r="C604"/>
      <c r="D604"/>
      <c r="E604"/>
      <c r="F604"/>
    </row>
    <row r="605" spans="1:6" s="29" customFormat="1" x14ac:dyDescent="0.2">
      <c r="A605"/>
      <c r="B605"/>
      <c r="C605"/>
      <c r="D605"/>
      <c r="E605"/>
      <c r="F605"/>
    </row>
    <row r="606" spans="1:6" s="29" customFormat="1" x14ac:dyDescent="0.2">
      <c r="A606"/>
      <c r="B606"/>
      <c r="C606"/>
      <c r="D606"/>
      <c r="E606"/>
      <c r="F606"/>
    </row>
    <row r="607" spans="1:6" s="29" customFormat="1" x14ac:dyDescent="0.2">
      <c r="A607"/>
      <c r="B607"/>
      <c r="C607"/>
      <c r="D607"/>
      <c r="E607"/>
      <c r="F607"/>
    </row>
    <row r="608" spans="1:6" s="29" customFormat="1" x14ac:dyDescent="0.2">
      <c r="A608"/>
      <c r="B608"/>
      <c r="C608"/>
      <c r="D608"/>
      <c r="E608"/>
      <c r="F608"/>
    </row>
    <row r="609" spans="1:6" s="29" customFormat="1" x14ac:dyDescent="0.2">
      <c r="A609"/>
      <c r="B609"/>
      <c r="C609"/>
      <c r="D609"/>
      <c r="E609"/>
      <c r="F609"/>
    </row>
    <row r="610" spans="1:6" s="29" customFormat="1" x14ac:dyDescent="0.2">
      <c r="A610"/>
      <c r="B610"/>
      <c r="C610"/>
      <c r="D610"/>
      <c r="E610"/>
      <c r="F610"/>
    </row>
    <row r="611" spans="1:6" s="29" customFormat="1" x14ac:dyDescent="0.2">
      <c r="A611"/>
      <c r="B611"/>
      <c r="C611"/>
      <c r="D611"/>
      <c r="E611"/>
      <c r="F611"/>
    </row>
    <row r="612" spans="1:6" s="29" customFormat="1" x14ac:dyDescent="0.2">
      <c r="A612"/>
      <c r="B612"/>
      <c r="C612"/>
      <c r="D612"/>
      <c r="E612"/>
      <c r="F612"/>
    </row>
    <row r="613" spans="1:6" s="29" customFormat="1" x14ac:dyDescent="0.2">
      <c r="A613"/>
      <c r="B613"/>
      <c r="C613"/>
      <c r="D613"/>
      <c r="E613"/>
      <c r="F613"/>
    </row>
    <row r="614" spans="1:6" s="29" customFormat="1" x14ac:dyDescent="0.2">
      <c r="A614"/>
      <c r="B614"/>
      <c r="C614"/>
      <c r="D614"/>
      <c r="E614"/>
      <c r="F614"/>
    </row>
    <row r="615" spans="1:6" s="29" customFormat="1" x14ac:dyDescent="0.2">
      <c r="A615"/>
      <c r="B615"/>
      <c r="C615"/>
      <c r="D615"/>
      <c r="E615"/>
      <c r="F615"/>
    </row>
    <row r="616" spans="1:6" s="29" customFormat="1" x14ac:dyDescent="0.2">
      <c r="A616"/>
      <c r="B616"/>
      <c r="C616"/>
      <c r="D616"/>
      <c r="E616"/>
      <c r="F616"/>
    </row>
    <row r="617" spans="1:6" s="29" customFormat="1" x14ac:dyDescent="0.2">
      <c r="A617"/>
      <c r="B617"/>
      <c r="C617"/>
      <c r="D617"/>
      <c r="E617"/>
      <c r="F617"/>
    </row>
    <row r="618" spans="1:6" s="29" customFormat="1" x14ac:dyDescent="0.2">
      <c r="A618"/>
      <c r="B618"/>
      <c r="C618"/>
      <c r="D618"/>
      <c r="E618"/>
      <c r="F618"/>
    </row>
    <row r="619" spans="1:6" s="29" customFormat="1" x14ac:dyDescent="0.2">
      <c r="A619"/>
      <c r="B619"/>
      <c r="C619"/>
      <c r="D619"/>
      <c r="E619"/>
      <c r="F619"/>
    </row>
    <row r="620" spans="1:6" s="29" customFormat="1" x14ac:dyDescent="0.2">
      <c r="A620"/>
      <c r="B620"/>
      <c r="C620"/>
      <c r="D620"/>
      <c r="E620"/>
      <c r="F620"/>
    </row>
    <row r="621" spans="1:6" s="29" customFormat="1" x14ac:dyDescent="0.2">
      <c r="A621"/>
      <c r="B621"/>
      <c r="C621"/>
      <c r="D621"/>
      <c r="E621"/>
      <c r="F621"/>
    </row>
    <row r="622" spans="1:6" s="29" customFormat="1" x14ac:dyDescent="0.2">
      <c r="A622"/>
      <c r="B622"/>
      <c r="C622"/>
      <c r="D622"/>
      <c r="E622"/>
      <c r="F622"/>
    </row>
    <row r="623" spans="1:6" s="29" customFormat="1" x14ac:dyDescent="0.2">
      <c r="A623"/>
      <c r="B623"/>
      <c r="C623"/>
      <c r="D623"/>
      <c r="E623"/>
      <c r="F623"/>
    </row>
    <row r="624" spans="1:6" s="29" customFormat="1" x14ac:dyDescent="0.2">
      <c r="A624"/>
      <c r="B624"/>
      <c r="C624"/>
      <c r="D624"/>
      <c r="E624"/>
      <c r="F624"/>
    </row>
    <row r="625" spans="1:6" s="29" customFormat="1" x14ac:dyDescent="0.2">
      <c r="A625"/>
      <c r="B625"/>
      <c r="C625"/>
      <c r="D625"/>
      <c r="E625"/>
      <c r="F625"/>
    </row>
    <row r="626" spans="1:6" s="29" customFormat="1" x14ac:dyDescent="0.2">
      <c r="A626"/>
      <c r="B626"/>
      <c r="C626"/>
      <c r="D626"/>
      <c r="E626"/>
      <c r="F626"/>
    </row>
    <row r="627" spans="1:6" s="29" customFormat="1" x14ac:dyDescent="0.2">
      <c r="A627"/>
      <c r="B627"/>
      <c r="C627"/>
      <c r="D627"/>
      <c r="E627"/>
      <c r="F627"/>
    </row>
    <row r="628" spans="1:6" s="29" customFormat="1" x14ac:dyDescent="0.2">
      <c r="A628"/>
      <c r="B628"/>
      <c r="C628"/>
      <c r="D628"/>
      <c r="E628"/>
      <c r="F628"/>
    </row>
    <row r="629" spans="1:6" s="29" customFormat="1" x14ac:dyDescent="0.2">
      <c r="A629"/>
      <c r="B629"/>
      <c r="C629"/>
      <c r="D629"/>
      <c r="E629"/>
      <c r="F629"/>
    </row>
    <row r="630" spans="1:6" s="29" customFormat="1" x14ac:dyDescent="0.2">
      <c r="A630"/>
      <c r="B630"/>
      <c r="C630"/>
      <c r="D630"/>
      <c r="E630"/>
      <c r="F630"/>
    </row>
    <row r="631" spans="1:6" s="29" customFormat="1" x14ac:dyDescent="0.2">
      <c r="A631"/>
      <c r="B631"/>
      <c r="C631"/>
      <c r="D631"/>
      <c r="E631"/>
      <c r="F631"/>
    </row>
    <row r="632" spans="1:6" s="29" customFormat="1" x14ac:dyDescent="0.2">
      <c r="A632"/>
      <c r="B632"/>
      <c r="C632"/>
      <c r="D632"/>
      <c r="E632"/>
      <c r="F632"/>
    </row>
    <row r="633" spans="1:6" s="29" customFormat="1" x14ac:dyDescent="0.2">
      <c r="A633"/>
      <c r="B633"/>
      <c r="C633"/>
      <c r="D633"/>
      <c r="E633"/>
      <c r="F633"/>
    </row>
    <row r="634" spans="1:6" s="29" customFormat="1" x14ac:dyDescent="0.2">
      <c r="A634"/>
      <c r="B634"/>
      <c r="C634"/>
      <c r="D634"/>
      <c r="E634"/>
      <c r="F634"/>
    </row>
    <row r="635" spans="1:6" s="29" customFormat="1" x14ac:dyDescent="0.2">
      <c r="A635"/>
      <c r="B635"/>
      <c r="C635"/>
      <c r="D635"/>
      <c r="E635"/>
      <c r="F635"/>
    </row>
    <row r="636" spans="1:6" s="29" customFormat="1" x14ac:dyDescent="0.2">
      <c r="A636"/>
      <c r="B636"/>
      <c r="C636"/>
      <c r="D636"/>
      <c r="E636"/>
      <c r="F636"/>
    </row>
    <row r="637" spans="1:6" s="29" customFormat="1" x14ac:dyDescent="0.2">
      <c r="A637"/>
      <c r="B637"/>
      <c r="C637"/>
      <c r="D637"/>
      <c r="E637"/>
      <c r="F637"/>
    </row>
    <row r="638" spans="1:6" s="29" customFormat="1" x14ac:dyDescent="0.2">
      <c r="A638"/>
      <c r="B638"/>
      <c r="C638"/>
      <c r="D638"/>
      <c r="E638"/>
      <c r="F638"/>
    </row>
    <row r="639" spans="1:6" s="29" customFormat="1" x14ac:dyDescent="0.2">
      <c r="A639"/>
      <c r="B639"/>
      <c r="C639"/>
      <c r="D639"/>
      <c r="E639"/>
      <c r="F639"/>
    </row>
    <row r="640" spans="1:6" s="29" customFormat="1" x14ac:dyDescent="0.2">
      <c r="A640"/>
      <c r="B640"/>
      <c r="C640"/>
      <c r="D640"/>
      <c r="E640"/>
      <c r="F640"/>
    </row>
    <row r="641" spans="1:6" s="29" customFormat="1" x14ac:dyDescent="0.2">
      <c r="A641"/>
      <c r="B641"/>
      <c r="C641"/>
      <c r="D641"/>
      <c r="E641"/>
      <c r="F641"/>
    </row>
    <row r="642" spans="1:6" s="29" customFormat="1" x14ac:dyDescent="0.2">
      <c r="A642"/>
      <c r="B642"/>
      <c r="C642"/>
      <c r="D642"/>
      <c r="E642"/>
      <c r="F642"/>
    </row>
    <row r="643" spans="1:6" s="29" customFormat="1" x14ac:dyDescent="0.2">
      <c r="A643"/>
      <c r="B643"/>
      <c r="C643"/>
      <c r="D643"/>
      <c r="E643"/>
      <c r="F643"/>
    </row>
    <row r="644" spans="1:6" s="29" customFormat="1" x14ac:dyDescent="0.2">
      <c r="A644"/>
      <c r="B644"/>
      <c r="C644"/>
      <c r="D644"/>
      <c r="E644"/>
      <c r="F644"/>
    </row>
    <row r="645" spans="1:6" s="29" customFormat="1" x14ac:dyDescent="0.2">
      <c r="A645"/>
      <c r="B645"/>
      <c r="C645"/>
      <c r="D645"/>
      <c r="E645"/>
      <c r="F645"/>
    </row>
    <row r="646" spans="1:6" s="29" customFormat="1" x14ac:dyDescent="0.2">
      <c r="A646"/>
      <c r="B646"/>
      <c r="C646"/>
      <c r="D646"/>
      <c r="E646"/>
      <c r="F646"/>
    </row>
    <row r="647" spans="1:6" s="29" customFormat="1" x14ac:dyDescent="0.2">
      <c r="A647"/>
      <c r="B647"/>
      <c r="C647"/>
      <c r="D647"/>
      <c r="E647"/>
      <c r="F647"/>
    </row>
    <row r="648" spans="1:6" s="29" customFormat="1" x14ac:dyDescent="0.2">
      <c r="A648"/>
      <c r="B648"/>
      <c r="C648"/>
      <c r="D648"/>
      <c r="E648"/>
      <c r="F648"/>
    </row>
    <row r="649" spans="1:6" s="29" customFormat="1" x14ac:dyDescent="0.2">
      <c r="A649"/>
      <c r="B649"/>
      <c r="C649"/>
      <c r="D649"/>
      <c r="E649"/>
      <c r="F649"/>
    </row>
    <row r="650" spans="1:6" s="29" customFormat="1" x14ac:dyDescent="0.2">
      <c r="A650"/>
      <c r="B650"/>
      <c r="C650"/>
      <c r="D650"/>
      <c r="E650"/>
      <c r="F650"/>
    </row>
    <row r="651" spans="1:6" s="29" customFormat="1" x14ac:dyDescent="0.2">
      <c r="A651"/>
      <c r="B651"/>
      <c r="C651"/>
      <c r="D651"/>
      <c r="E651"/>
      <c r="F651"/>
    </row>
    <row r="652" spans="1:6" s="29" customFormat="1" x14ac:dyDescent="0.2">
      <c r="A652"/>
      <c r="B652"/>
      <c r="C652"/>
      <c r="D652"/>
      <c r="E652"/>
      <c r="F652"/>
    </row>
    <row r="653" spans="1:6" s="29" customFormat="1" x14ac:dyDescent="0.2">
      <c r="A653"/>
      <c r="B653"/>
      <c r="C653"/>
      <c r="D653"/>
      <c r="E653"/>
      <c r="F653"/>
    </row>
    <row r="654" spans="1:6" s="29" customFormat="1" x14ac:dyDescent="0.2">
      <c r="A654"/>
      <c r="B654"/>
      <c r="C654"/>
      <c r="D654"/>
      <c r="E654"/>
      <c r="F654"/>
    </row>
    <row r="655" spans="1:6" s="29" customFormat="1" x14ac:dyDescent="0.2">
      <c r="A655"/>
      <c r="B655"/>
      <c r="C655"/>
      <c r="D655"/>
      <c r="E655"/>
      <c r="F655"/>
    </row>
    <row r="656" spans="1:6" s="29" customFormat="1" x14ac:dyDescent="0.2">
      <c r="A656"/>
      <c r="B656"/>
      <c r="C656"/>
      <c r="D656"/>
      <c r="E656"/>
      <c r="F656"/>
    </row>
    <row r="657" spans="1:6" s="29" customFormat="1" x14ac:dyDescent="0.2">
      <c r="A657"/>
      <c r="B657"/>
      <c r="C657"/>
      <c r="D657"/>
      <c r="E657"/>
      <c r="F657"/>
    </row>
    <row r="658" spans="1:6" s="29" customFormat="1" x14ac:dyDescent="0.2">
      <c r="A658"/>
      <c r="B658"/>
      <c r="C658"/>
      <c r="D658"/>
      <c r="E658"/>
      <c r="F658"/>
    </row>
    <row r="659" spans="1:6" s="29" customFormat="1" x14ac:dyDescent="0.2">
      <c r="A659"/>
      <c r="B659"/>
      <c r="C659"/>
      <c r="D659"/>
      <c r="E659"/>
      <c r="F659"/>
    </row>
    <row r="660" spans="1:6" s="29" customFormat="1" x14ac:dyDescent="0.2">
      <c r="A660"/>
      <c r="B660"/>
      <c r="C660"/>
      <c r="D660"/>
      <c r="E660"/>
      <c r="F660"/>
    </row>
    <row r="661" spans="1:6" s="29" customFormat="1" x14ac:dyDescent="0.2">
      <c r="A661"/>
      <c r="B661"/>
      <c r="C661"/>
      <c r="D661"/>
      <c r="E661"/>
      <c r="F661"/>
    </row>
    <row r="662" spans="1:6" s="29" customFormat="1" x14ac:dyDescent="0.2">
      <c r="A662"/>
      <c r="B662"/>
      <c r="C662"/>
      <c r="D662"/>
      <c r="E662"/>
      <c r="F662"/>
    </row>
    <row r="663" spans="1:6" s="29" customFormat="1" x14ac:dyDescent="0.2">
      <c r="A663"/>
      <c r="B663"/>
      <c r="C663"/>
      <c r="D663"/>
      <c r="E663"/>
      <c r="F663"/>
    </row>
    <row r="664" spans="1:6" s="29" customFormat="1" x14ac:dyDescent="0.2">
      <c r="A664"/>
      <c r="B664"/>
      <c r="C664"/>
      <c r="D664"/>
      <c r="E664"/>
      <c r="F664"/>
    </row>
    <row r="665" spans="1:6" s="29" customFormat="1" x14ac:dyDescent="0.2">
      <c r="A665"/>
      <c r="B665"/>
      <c r="C665"/>
      <c r="D665"/>
      <c r="E665"/>
      <c r="F665"/>
    </row>
    <row r="666" spans="1:6" s="29" customFormat="1" x14ac:dyDescent="0.2">
      <c r="A666"/>
      <c r="B666"/>
      <c r="C666"/>
      <c r="D666"/>
      <c r="E666"/>
      <c r="F666"/>
    </row>
    <row r="667" spans="1:6" s="29" customFormat="1" x14ac:dyDescent="0.2">
      <c r="A667"/>
      <c r="B667"/>
      <c r="C667"/>
      <c r="D667"/>
      <c r="E667"/>
      <c r="F667"/>
    </row>
    <row r="668" spans="1:6" s="29" customFormat="1" x14ac:dyDescent="0.2">
      <c r="A668"/>
      <c r="B668"/>
      <c r="C668"/>
      <c r="D668"/>
      <c r="E668"/>
      <c r="F668"/>
    </row>
    <row r="669" spans="1:6" s="29" customFormat="1" x14ac:dyDescent="0.2">
      <c r="A669"/>
      <c r="B669"/>
      <c r="C669"/>
      <c r="D669"/>
      <c r="E669"/>
      <c r="F669"/>
    </row>
    <row r="670" spans="1:6" s="29" customFormat="1" x14ac:dyDescent="0.2">
      <c r="A670"/>
      <c r="B670"/>
      <c r="C670"/>
      <c r="D670"/>
      <c r="E670"/>
      <c r="F670"/>
    </row>
    <row r="671" spans="1:6" s="29" customFormat="1" x14ac:dyDescent="0.2">
      <c r="A671"/>
      <c r="B671"/>
      <c r="C671"/>
      <c r="D671"/>
      <c r="E671"/>
      <c r="F671"/>
    </row>
    <row r="672" spans="1:6" s="29" customFormat="1" x14ac:dyDescent="0.2">
      <c r="A672"/>
      <c r="B672"/>
      <c r="C672"/>
      <c r="D672"/>
      <c r="E672"/>
      <c r="F672"/>
    </row>
    <row r="673" spans="1:6" s="29" customFormat="1" x14ac:dyDescent="0.2">
      <c r="A673"/>
      <c r="B673"/>
      <c r="C673"/>
      <c r="D673"/>
      <c r="E673"/>
      <c r="F673"/>
    </row>
    <row r="674" spans="1:6" s="29" customFormat="1" x14ac:dyDescent="0.2">
      <c r="A674"/>
      <c r="B674"/>
      <c r="C674"/>
      <c r="D674"/>
      <c r="E674"/>
      <c r="F674"/>
    </row>
    <row r="675" spans="1:6" s="29" customFormat="1" x14ac:dyDescent="0.2">
      <c r="A675"/>
      <c r="B675"/>
      <c r="C675"/>
      <c r="D675"/>
      <c r="E675"/>
      <c r="F675"/>
    </row>
    <row r="676" spans="1:6" s="29" customFormat="1" x14ac:dyDescent="0.2">
      <c r="A676"/>
      <c r="B676"/>
      <c r="C676"/>
      <c r="D676"/>
      <c r="E676"/>
      <c r="F676"/>
    </row>
    <row r="677" spans="1:6" s="29" customFormat="1" x14ac:dyDescent="0.2">
      <c r="A677"/>
      <c r="B677"/>
      <c r="C677"/>
      <c r="D677"/>
      <c r="E677"/>
      <c r="F677"/>
    </row>
    <row r="678" spans="1:6" s="29" customFormat="1" x14ac:dyDescent="0.2">
      <c r="A678"/>
      <c r="B678"/>
      <c r="C678"/>
      <c r="D678"/>
      <c r="E678"/>
      <c r="F678"/>
    </row>
    <row r="679" spans="1:6" s="29" customFormat="1" x14ac:dyDescent="0.2">
      <c r="A679"/>
      <c r="B679"/>
      <c r="C679"/>
      <c r="D679"/>
      <c r="E679"/>
      <c r="F679"/>
    </row>
    <row r="680" spans="1:6" s="29" customFormat="1" x14ac:dyDescent="0.2">
      <c r="A680"/>
      <c r="B680"/>
      <c r="C680"/>
      <c r="D680"/>
      <c r="E680"/>
      <c r="F680"/>
    </row>
    <row r="681" spans="1:6" s="29" customFormat="1" x14ac:dyDescent="0.2">
      <c r="A681"/>
      <c r="B681"/>
      <c r="C681"/>
      <c r="D681"/>
      <c r="E681"/>
      <c r="F681"/>
    </row>
    <row r="682" spans="1:6" s="29" customFormat="1" x14ac:dyDescent="0.2">
      <c r="A682"/>
      <c r="B682"/>
      <c r="C682"/>
      <c r="D682"/>
      <c r="E682"/>
      <c r="F682"/>
    </row>
    <row r="683" spans="1:6" s="29" customFormat="1" x14ac:dyDescent="0.2">
      <c r="A683"/>
      <c r="B683"/>
      <c r="C683"/>
      <c r="D683"/>
      <c r="E683"/>
      <c r="F683"/>
    </row>
    <row r="684" spans="1:6" s="29" customFormat="1" x14ac:dyDescent="0.2">
      <c r="A684"/>
      <c r="B684"/>
      <c r="C684"/>
      <c r="D684"/>
      <c r="E684"/>
      <c r="F684"/>
    </row>
    <row r="685" spans="1:6" s="29" customFormat="1" x14ac:dyDescent="0.2">
      <c r="A685"/>
      <c r="B685"/>
      <c r="C685"/>
      <c r="D685"/>
      <c r="E685"/>
      <c r="F685"/>
    </row>
    <row r="686" spans="1:6" s="29" customFormat="1" x14ac:dyDescent="0.2">
      <c r="A686"/>
      <c r="B686"/>
      <c r="C686"/>
      <c r="D686"/>
      <c r="E686"/>
      <c r="F686"/>
    </row>
    <row r="687" spans="1:6" s="29" customFormat="1" x14ac:dyDescent="0.2">
      <c r="A687"/>
      <c r="B687"/>
      <c r="C687"/>
      <c r="D687"/>
      <c r="E687"/>
      <c r="F687"/>
    </row>
    <row r="688" spans="1:6" s="29" customFormat="1" x14ac:dyDescent="0.2">
      <c r="A688"/>
      <c r="B688"/>
      <c r="C688"/>
      <c r="D688"/>
      <c r="E688"/>
      <c r="F688"/>
    </row>
    <row r="689" spans="1:6" s="29" customFormat="1" x14ac:dyDescent="0.2">
      <c r="A689"/>
      <c r="B689"/>
      <c r="C689"/>
      <c r="D689"/>
      <c r="E689"/>
      <c r="F689"/>
    </row>
    <row r="690" spans="1:6" s="29" customFormat="1" x14ac:dyDescent="0.2">
      <c r="A690"/>
      <c r="B690"/>
      <c r="C690"/>
      <c r="D690"/>
      <c r="E690"/>
      <c r="F690"/>
    </row>
    <row r="691" spans="1:6" s="29" customFormat="1" x14ac:dyDescent="0.2">
      <c r="A691"/>
      <c r="B691"/>
      <c r="C691"/>
      <c r="D691"/>
      <c r="E691"/>
      <c r="F691"/>
    </row>
    <row r="692" spans="1:6" s="29" customFormat="1" x14ac:dyDescent="0.2">
      <c r="A692"/>
      <c r="B692"/>
      <c r="C692"/>
      <c r="D692"/>
      <c r="E692"/>
      <c r="F692"/>
    </row>
    <row r="693" spans="1:6" s="29" customFormat="1" x14ac:dyDescent="0.2">
      <c r="A693"/>
      <c r="B693"/>
      <c r="C693"/>
      <c r="D693"/>
      <c r="E693"/>
      <c r="F693"/>
    </row>
    <row r="694" spans="1:6" s="29" customFormat="1" x14ac:dyDescent="0.2">
      <c r="A694"/>
      <c r="B694"/>
      <c r="C694"/>
      <c r="D694"/>
      <c r="E694"/>
      <c r="F694"/>
    </row>
    <row r="695" spans="1:6" s="29" customFormat="1" x14ac:dyDescent="0.2">
      <c r="A695"/>
      <c r="B695"/>
      <c r="C695"/>
      <c r="D695"/>
      <c r="E695"/>
      <c r="F695"/>
    </row>
    <row r="696" spans="1:6" s="29" customFormat="1" x14ac:dyDescent="0.2">
      <c r="A696"/>
      <c r="B696"/>
      <c r="C696"/>
      <c r="D696"/>
      <c r="E696"/>
      <c r="F696"/>
    </row>
    <row r="697" spans="1:6" s="29" customFormat="1" x14ac:dyDescent="0.2">
      <c r="A697"/>
      <c r="B697"/>
      <c r="C697"/>
      <c r="D697"/>
      <c r="E697"/>
      <c r="F697"/>
    </row>
    <row r="698" spans="1:6" s="29" customFormat="1" x14ac:dyDescent="0.2">
      <c r="A698"/>
      <c r="B698"/>
      <c r="C698"/>
      <c r="D698"/>
      <c r="E698"/>
      <c r="F698"/>
    </row>
    <row r="699" spans="1:6" s="29" customFormat="1" x14ac:dyDescent="0.2">
      <c r="A699"/>
      <c r="B699"/>
      <c r="C699"/>
      <c r="D699"/>
      <c r="E699"/>
      <c r="F699"/>
    </row>
    <row r="700" spans="1:6" s="29" customFormat="1" x14ac:dyDescent="0.2">
      <c r="A700"/>
      <c r="B700"/>
      <c r="C700"/>
      <c r="D700"/>
      <c r="E700"/>
      <c r="F700"/>
    </row>
    <row r="701" spans="1:6" s="29" customFormat="1" x14ac:dyDescent="0.2">
      <c r="A701"/>
      <c r="B701"/>
      <c r="C701"/>
      <c r="D701"/>
      <c r="E701"/>
      <c r="F701"/>
    </row>
    <row r="702" spans="1:6" s="29" customFormat="1" x14ac:dyDescent="0.2">
      <c r="A702"/>
      <c r="B702"/>
      <c r="C702"/>
      <c r="D702"/>
      <c r="E702"/>
      <c r="F702"/>
    </row>
    <row r="703" spans="1:6" s="29" customFormat="1" x14ac:dyDescent="0.2">
      <c r="A703"/>
      <c r="B703"/>
      <c r="C703"/>
      <c r="D703"/>
      <c r="E703"/>
      <c r="F703"/>
    </row>
    <row r="704" spans="1:6" s="29" customFormat="1" x14ac:dyDescent="0.2">
      <c r="A704"/>
      <c r="B704"/>
      <c r="C704"/>
      <c r="D704"/>
      <c r="E704"/>
      <c r="F704"/>
    </row>
    <row r="705" spans="1:6" s="29" customFormat="1" x14ac:dyDescent="0.2">
      <c r="A705"/>
      <c r="B705"/>
      <c r="C705"/>
      <c r="D705"/>
      <c r="E705"/>
      <c r="F705"/>
    </row>
    <row r="706" spans="1:6" s="29" customFormat="1" x14ac:dyDescent="0.2">
      <c r="A706"/>
      <c r="B706"/>
      <c r="C706"/>
      <c r="D706"/>
      <c r="E706"/>
      <c r="F706"/>
    </row>
    <row r="707" spans="1:6" s="29" customFormat="1" x14ac:dyDescent="0.2">
      <c r="A707"/>
      <c r="B707"/>
      <c r="C707"/>
      <c r="D707"/>
      <c r="E707"/>
      <c r="F707"/>
    </row>
    <row r="708" spans="1:6" s="29" customFormat="1" x14ac:dyDescent="0.2">
      <c r="A708"/>
      <c r="B708"/>
      <c r="C708"/>
      <c r="D708"/>
      <c r="E708"/>
      <c r="F708"/>
    </row>
    <row r="709" spans="1:6" s="29" customFormat="1" x14ac:dyDescent="0.2">
      <c r="A709"/>
      <c r="B709"/>
      <c r="C709"/>
      <c r="D709"/>
      <c r="E709"/>
      <c r="F709"/>
    </row>
    <row r="710" spans="1:6" s="29" customFormat="1" x14ac:dyDescent="0.2">
      <c r="A710"/>
      <c r="B710"/>
      <c r="C710"/>
      <c r="D710"/>
      <c r="E710"/>
      <c r="F710"/>
    </row>
    <row r="711" spans="1:6" s="29" customFormat="1" x14ac:dyDescent="0.2">
      <c r="A711"/>
      <c r="B711"/>
      <c r="C711"/>
      <c r="D711"/>
      <c r="E711"/>
      <c r="F711"/>
    </row>
    <row r="712" spans="1:6" s="29" customFormat="1" x14ac:dyDescent="0.2">
      <c r="A712"/>
      <c r="B712"/>
      <c r="C712"/>
      <c r="D712"/>
      <c r="E712"/>
      <c r="F712"/>
    </row>
    <row r="713" spans="1:6" s="29" customFormat="1" x14ac:dyDescent="0.2">
      <c r="A713"/>
      <c r="B713"/>
      <c r="C713"/>
      <c r="D713"/>
      <c r="E713"/>
      <c r="F713"/>
    </row>
    <row r="714" spans="1:6" s="29" customFormat="1" x14ac:dyDescent="0.2">
      <c r="A714"/>
      <c r="B714"/>
      <c r="C714"/>
      <c r="D714"/>
      <c r="E714"/>
      <c r="F714"/>
    </row>
    <row r="715" spans="1:6" s="29" customFormat="1" x14ac:dyDescent="0.2">
      <c r="A715"/>
      <c r="B715"/>
      <c r="C715"/>
      <c r="D715"/>
      <c r="E715"/>
      <c r="F715"/>
    </row>
    <row r="716" spans="1:6" s="29" customFormat="1" x14ac:dyDescent="0.2">
      <c r="A716"/>
      <c r="B716"/>
      <c r="C716"/>
      <c r="D716"/>
      <c r="E716"/>
      <c r="F716"/>
    </row>
    <row r="717" spans="1:6" s="29" customFormat="1" x14ac:dyDescent="0.2">
      <c r="A717"/>
      <c r="B717"/>
      <c r="C717"/>
      <c r="D717"/>
      <c r="E717"/>
      <c r="F717"/>
    </row>
    <row r="718" spans="1:6" s="29" customFormat="1" x14ac:dyDescent="0.2">
      <c r="A718"/>
      <c r="B718"/>
      <c r="C718"/>
      <c r="D718"/>
      <c r="E718"/>
      <c r="F718"/>
    </row>
    <row r="719" spans="1:6" s="29" customFormat="1" x14ac:dyDescent="0.2">
      <c r="A719"/>
      <c r="B719"/>
      <c r="C719"/>
      <c r="D719"/>
      <c r="E719"/>
      <c r="F719"/>
    </row>
    <row r="720" spans="1:6" s="29" customFormat="1" x14ac:dyDescent="0.2">
      <c r="A720"/>
      <c r="B720"/>
      <c r="C720"/>
      <c r="D720"/>
      <c r="E720"/>
      <c r="F720"/>
    </row>
    <row r="721" spans="1:6" s="29" customFormat="1" x14ac:dyDescent="0.2">
      <c r="A721"/>
      <c r="B721"/>
      <c r="C721"/>
      <c r="D721"/>
      <c r="E721"/>
      <c r="F721"/>
    </row>
    <row r="722" spans="1:6" s="29" customFormat="1" x14ac:dyDescent="0.2">
      <c r="A722"/>
      <c r="B722"/>
      <c r="C722"/>
      <c r="D722"/>
      <c r="E722"/>
      <c r="F722"/>
    </row>
    <row r="723" spans="1:6" s="29" customFormat="1" x14ac:dyDescent="0.2">
      <c r="A723"/>
      <c r="B723"/>
      <c r="C723"/>
      <c r="D723"/>
      <c r="E723"/>
      <c r="F723"/>
    </row>
    <row r="724" spans="1:6" s="29" customFormat="1" x14ac:dyDescent="0.2">
      <c r="A724"/>
      <c r="B724"/>
      <c r="C724"/>
      <c r="D724"/>
      <c r="E724"/>
      <c r="F724"/>
    </row>
    <row r="725" spans="1:6" s="29" customFormat="1" x14ac:dyDescent="0.2">
      <c r="A725"/>
      <c r="B725"/>
      <c r="C725"/>
      <c r="D725"/>
      <c r="E725"/>
      <c r="F725"/>
    </row>
    <row r="726" spans="1:6" s="29" customFormat="1" x14ac:dyDescent="0.2">
      <c r="A726"/>
      <c r="B726"/>
      <c r="C726"/>
      <c r="D726"/>
      <c r="E726"/>
      <c r="F726"/>
    </row>
    <row r="727" spans="1:6" s="29" customFormat="1" x14ac:dyDescent="0.2">
      <c r="A727"/>
      <c r="B727"/>
      <c r="C727"/>
      <c r="D727"/>
      <c r="E727"/>
      <c r="F727"/>
    </row>
    <row r="728" spans="1:6" s="29" customFormat="1" x14ac:dyDescent="0.2">
      <c r="A728"/>
      <c r="B728"/>
      <c r="C728"/>
      <c r="D728"/>
      <c r="E728"/>
      <c r="F728"/>
    </row>
    <row r="729" spans="1:6" s="29" customFormat="1" x14ac:dyDescent="0.2">
      <c r="A729"/>
      <c r="B729"/>
      <c r="C729"/>
      <c r="D729"/>
      <c r="E729"/>
      <c r="F729"/>
    </row>
    <row r="730" spans="1:6" s="29" customFormat="1" x14ac:dyDescent="0.2">
      <c r="A730"/>
      <c r="B730"/>
      <c r="C730"/>
      <c r="D730"/>
      <c r="E730"/>
      <c r="F730"/>
    </row>
    <row r="731" spans="1:6" s="29" customFormat="1" x14ac:dyDescent="0.2">
      <c r="A731"/>
      <c r="B731"/>
      <c r="C731"/>
      <c r="D731"/>
      <c r="E731"/>
      <c r="F731"/>
    </row>
    <row r="732" spans="1:6" s="29" customFormat="1" x14ac:dyDescent="0.2">
      <c r="A732"/>
      <c r="B732"/>
      <c r="C732"/>
      <c r="D732"/>
      <c r="E732"/>
      <c r="F732"/>
    </row>
    <row r="733" spans="1:6" s="29" customFormat="1" x14ac:dyDescent="0.2">
      <c r="A733"/>
      <c r="B733"/>
      <c r="C733"/>
      <c r="D733"/>
      <c r="E733"/>
      <c r="F733"/>
    </row>
    <row r="734" spans="1:6" s="29" customFormat="1" x14ac:dyDescent="0.2">
      <c r="A734"/>
      <c r="B734"/>
      <c r="C734"/>
      <c r="D734"/>
      <c r="E734"/>
      <c r="F734"/>
    </row>
    <row r="735" spans="1:6" s="29" customFormat="1" x14ac:dyDescent="0.2">
      <c r="A735"/>
      <c r="B735"/>
      <c r="C735"/>
      <c r="D735"/>
      <c r="E735"/>
      <c r="F735"/>
    </row>
    <row r="736" spans="1:6" s="29" customFormat="1" x14ac:dyDescent="0.2">
      <c r="A736"/>
      <c r="B736"/>
      <c r="C736"/>
      <c r="D736"/>
      <c r="E736"/>
      <c r="F736"/>
    </row>
    <row r="737" spans="1:6" s="29" customFormat="1" x14ac:dyDescent="0.2">
      <c r="A737"/>
      <c r="B737"/>
      <c r="C737"/>
      <c r="D737"/>
      <c r="E737"/>
      <c r="F737"/>
    </row>
    <row r="738" spans="1:6" s="29" customFormat="1" x14ac:dyDescent="0.2">
      <c r="A738"/>
      <c r="B738"/>
      <c r="C738"/>
      <c r="D738"/>
      <c r="E738"/>
      <c r="F738"/>
    </row>
    <row r="739" spans="1:6" s="29" customFormat="1" x14ac:dyDescent="0.2">
      <c r="A739"/>
      <c r="B739"/>
      <c r="C739"/>
      <c r="D739"/>
      <c r="E739"/>
      <c r="F739"/>
    </row>
    <row r="740" spans="1:6" s="29" customFormat="1" x14ac:dyDescent="0.2">
      <c r="A740"/>
      <c r="B740"/>
      <c r="C740"/>
      <c r="D740"/>
      <c r="E740"/>
      <c r="F740"/>
    </row>
    <row r="741" spans="1:6" s="29" customFormat="1" x14ac:dyDescent="0.2">
      <c r="A741"/>
      <c r="B741"/>
      <c r="C741"/>
      <c r="D741"/>
      <c r="E741"/>
      <c r="F741"/>
    </row>
    <row r="742" spans="1:6" s="29" customFormat="1" x14ac:dyDescent="0.2">
      <c r="A742"/>
      <c r="B742"/>
      <c r="C742"/>
      <c r="D742"/>
      <c r="E742"/>
      <c r="F742"/>
    </row>
    <row r="743" spans="1:6" s="29" customFormat="1" x14ac:dyDescent="0.2">
      <c r="A743"/>
      <c r="B743"/>
      <c r="C743"/>
      <c r="D743"/>
      <c r="E743"/>
      <c r="F743"/>
    </row>
    <row r="744" spans="1:6" s="29" customFormat="1" x14ac:dyDescent="0.2">
      <c r="A744"/>
      <c r="B744"/>
      <c r="C744"/>
      <c r="D744"/>
      <c r="E744"/>
      <c r="F744"/>
    </row>
    <row r="745" spans="1:6" s="29" customFormat="1" x14ac:dyDescent="0.2">
      <c r="A745"/>
      <c r="B745"/>
      <c r="C745"/>
      <c r="D745"/>
      <c r="E745"/>
      <c r="F745"/>
    </row>
    <row r="746" spans="1:6" s="29" customFormat="1" x14ac:dyDescent="0.2">
      <c r="A746"/>
      <c r="B746"/>
      <c r="C746"/>
      <c r="D746"/>
      <c r="E746"/>
      <c r="F746"/>
    </row>
    <row r="747" spans="1:6" s="29" customFormat="1" x14ac:dyDescent="0.2">
      <c r="A747"/>
      <c r="B747"/>
      <c r="C747"/>
      <c r="D747"/>
      <c r="E747"/>
      <c r="F747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Layout" topLeftCell="A19" zoomScaleNormal="100" workbookViewId="0">
      <selection activeCell="F1" sqref="F1"/>
    </sheetView>
  </sheetViews>
  <sheetFormatPr defaultRowHeight="12.75" x14ac:dyDescent="0.2"/>
  <cols>
    <col min="1" max="1" width="17.28515625" style="16" customWidth="1"/>
    <col min="2" max="2" width="14.85546875" style="16" bestFit="1" customWidth="1"/>
    <col min="3" max="3" width="15.28515625" style="16" bestFit="1" customWidth="1"/>
    <col min="4" max="4" width="11.7109375" style="16" bestFit="1" customWidth="1"/>
    <col min="5" max="5" width="14.140625" style="16" customWidth="1"/>
    <col min="6" max="6" width="15.85546875" style="16" bestFit="1" customWidth="1"/>
    <col min="7" max="7" width="13.7109375" style="144" bestFit="1" customWidth="1"/>
    <col min="8" max="8" width="13.85546875" style="16" bestFit="1" customWidth="1"/>
    <col min="9" max="9" width="12.7109375" style="16" bestFit="1" customWidth="1"/>
    <col min="10" max="10" width="12.5703125" style="16" customWidth="1"/>
    <col min="11" max="11" width="13.28515625" style="16" bestFit="1" customWidth="1"/>
    <col min="12" max="16384" width="9.140625" style="16"/>
  </cols>
  <sheetData>
    <row r="1" spans="1:11" s="14" customFormat="1" ht="18" customHeight="1" x14ac:dyDescent="0.2">
      <c r="A1" s="62"/>
      <c r="B1" s="63"/>
      <c r="C1" s="63" t="s">
        <v>625</v>
      </c>
      <c r="D1" s="63"/>
      <c r="E1" s="64"/>
      <c r="F1" s="64"/>
      <c r="G1" s="140"/>
      <c r="H1" s="63"/>
      <c r="I1" s="185"/>
    </row>
    <row r="2" spans="1:11" s="14" customFormat="1" ht="17.25" customHeight="1" x14ac:dyDescent="0.2">
      <c r="A2" s="78" t="s">
        <v>276</v>
      </c>
      <c r="B2" s="207"/>
      <c r="C2" s="65"/>
      <c r="D2" s="66"/>
      <c r="E2" s="67"/>
      <c r="F2" s="67"/>
      <c r="G2" s="141"/>
      <c r="H2" s="65"/>
      <c r="I2" s="174"/>
    </row>
    <row r="3" spans="1:11" s="14" customFormat="1" x14ac:dyDescent="0.2">
      <c r="A3" s="68" t="s">
        <v>231</v>
      </c>
      <c r="B3" s="68" t="s">
        <v>233</v>
      </c>
      <c r="C3" s="68" t="s">
        <v>234</v>
      </c>
      <c r="D3" s="68" t="s">
        <v>235</v>
      </c>
      <c r="E3" s="68" t="s">
        <v>232</v>
      </c>
      <c r="F3" s="68" t="s">
        <v>626</v>
      </c>
      <c r="G3" s="142" t="s">
        <v>232</v>
      </c>
      <c r="H3" s="180" t="s">
        <v>237</v>
      </c>
      <c r="I3" s="68" t="s">
        <v>238</v>
      </c>
    </row>
    <row r="4" spans="1:11" s="14" customFormat="1" x14ac:dyDescent="0.2">
      <c r="A4" s="69"/>
      <c r="B4" s="69"/>
      <c r="C4" s="143">
        <v>2016</v>
      </c>
      <c r="D4" s="143">
        <v>2016</v>
      </c>
      <c r="E4" s="143">
        <v>2016</v>
      </c>
      <c r="F4" s="143">
        <v>2016</v>
      </c>
      <c r="G4" s="143" t="s">
        <v>236</v>
      </c>
      <c r="H4" s="70" t="s">
        <v>220</v>
      </c>
      <c r="I4" s="69" t="s">
        <v>263</v>
      </c>
    </row>
    <row r="5" spans="1:11" s="14" customFormat="1" ht="15.75" customHeight="1" x14ac:dyDescent="0.2">
      <c r="A5" s="74" t="s">
        <v>222</v>
      </c>
      <c r="B5" s="247">
        <v>1502710</v>
      </c>
      <c r="C5" s="103">
        <v>1414500</v>
      </c>
      <c r="D5" s="103">
        <v>88210</v>
      </c>
      <c r="E5" s="103">
        <v>0</v>
      </c>
      <c r="F5" s="147" t="s">
        <v>430</v>
      </c>
      <c r="G5" s="151" t="s">
        <v>430</v>
      </c>
      <c r="H5" s="181">
        <f>E5</f>
        <v>0</v>
      </c>
      <c r="I5" s="186">
        <v>0</v>
      </c>
    </row>
    <row r="6" spans="1:11" s="14" customFormat="1" x14ac:dyDescent="0.2">
      <c r="A6" s="27"/>
      <c r="B6" s="103"/>
      <c r="C6" s="135"/>
      <c r="D6" s="103"/>
      <c r="E6" s="103"/>
      <c r="F6" s="103"/>
      <c r="G6" s="151"/>
      <c r="H6" s="181"/>
      <c r="I6" s="174"/>
    </row>
    <row r="7" spans="1:11" s="14" customFormat="1" ht="15.75" customHeight="1" x14ac:dyDescent="0.2">
      <c r="A7" s="74" t="s">
        <v>467</v>
      </c>
      <c r="B7" s="103">
        <v>1007100</v>
      </c>
      <c r="C7" s="103">
        <v>889850</v>
      </c>
      <c r="D7" s="103">
        <v>17962.46</v>
      </c>
      <c r="E7" s="103">
        <v>99287.54</v>
      </c>
      <c r="F7" s="147">
        <v>484329.44400000002</v>
      </c>
      <c r="G7" s="151">
        <f>E7/F7</f>
        <v>0.20500000821754705</v>
      </c>
      <c r="H7" s="181">
        <f t="shared" ref="H7" si="0">G7*F7</f>
        <v>99287.54</v>
      </c>
      <c r="I7" s="186">
        <v>-65.11</v>
      </c>
    </row>
    <row r="8" spans="1:11" s="14" customFormat="1" x14ac:dyDescent="0.2">
      <c r="A8" s="27"/>
      <c r="B8" s="103"/>
      <c r="C8" s="147"/>
      <c r="D8" s="103" t="s">
        <v>430</v>
      </c>
      <c r="E8" s="103" t="s">
        <v>430</v>
      </c>
      <c r="F8" s="147" t="s">
        <v>430</v>
      </c>
      <c r="G8" s="151"/>
      <c r="H8" s="181" t="s">
        <v>430</v>
      </c>
      <c r="I8" s="174"/>
    </row>
    <row r="9" spans="1:11" s="14" customFormat="1" ht="16.5" customHeight="1" x14ac:dyDescent="0.2">
      <c r="A9" s="74" t="s">
        <v>468</v>
      </c>
      <c r="B9" s="103">
        <v>480683</v>
      </c>
      <c r="C9" s="103">
        <v>328517</v>
      </c>
      <c r="D9" s="103">
        <v>9144.06</v>
      </c>
      <c r="E9" s="103">
        <v>143021.94</v>
      </c>
      <c r="F9" s="147">
        <v>503243.995</v>
      </c>
      <c r="G9" s="151">
        <f>E9/F9</f>
        <v>0.28419999328556322</v>
      </c>
      <c r="H9" s="181">
        <f>G9*F9</f>
        <v>143021.94</v>
      </c>
      <c r="I9" s="186">
        <v>52.28</v>
      </c>
      <c r="K9" s="171"/>
    </row>
    <row r="10" spans="1:11" s="14" customFormat="1" ht="14.25" customHeight="1" x14ac:dyDescent="0.2">
      <c r="A10" s="27" t="s">
        <v>239</v>
      </c>
      <c r="B10" s="103">
        <v>45000</v>
      </c>
      <c r="C10" s="103">
        <v>150</v>
      </c>
      <c r="D10" s="135">
        <v>1.74</v>
      </c>
      <c r="E10" s="103">
        <v>43289.64</v>
      </c>
      <c r="F10" s="147">
        <v>471564.69500000001</v>
      </c>
      <c r="G10" s="151">
        <f>E10/F10</f>
        <v>9.1800002118479204E-2</v>
      </c>
      <c r="H10" s="181">
        <f>G10*F10</f>
        <v>43289.64</v>
      </c>
      <c r="I10" s="186" t="s">
        <v>430</v>
      </c>
      <c r="K10" s="171"/>
    </row>
    <row r="11" spans="1:11" s="14" customFormat="1" ht="16.5" customHeight="1" thickBot="1" x14ac:dyDescent="0.25">
      <c r="A11" s="58" t="s">
        <v>240</v>
      </c>
      <c r="B11" s="104"/>
      <c r="C11" s="104"/>
      <c r="D11" s="104"/>
      <c r="E11" s="104">
        <v>1558.62</v>
      </c>
      <c r="F11" s="148">
        <v>31172.498</v>
      </c>
      <c r="G11" s="152">
        <f>E11/F11</f>
        <v>4.999984281015913E-2</v>
      </c>
      <c r="H11" s="182">
        <f>G11*F11</f>
        <v>1558.62</v>
      </c>
      <c r="I11" s="187">
        <v>-30.69</v>
      </c>
    </row>
    <row r="12" spans="1:11" s="14" customFormat="1" ht="16.5" customHeight="1" thickTop="1" x14ac:dyDescent="0.2">
      <c r="A12" s="107" t="s">
        <v>210</v>
      </c>
      <c r="B12" s="90">
        <f>SUM(B9:B10)</f>
        <v>525683</v>
      </c>
      <c r="C12" s="135">
        <f>SUM(C9:C11)</f>
        <v>328667</v>
      </c>
      <c r="D12" s="14">
        <f>SUM(D9:D11)</f>
        <v>9145.7999999999993</v>
      </c>
      <c r="E12" s="135">
        <f>SUM(E9:E11)</f>
        <v>187870.2</v>
      </c>
      <c r="F12" s="149" t="s">
        <v>430</v>
      </c>
      <c r="G12" s="153"/>
      <c r="H12" s="183">
        <f>SUM(H9:H11)</f>
        <v>187870.2</v>
      </c>
      <c r="I12" s="188" t="s">
        <v>430</v>
      </c>
    </row>
    <row r="13" spans="1:11" s="14" customFormat="1" x14ac:dyDescent="0.2">
      <c r="A13" s="27"/>
      <c r="B13" s="103"/>
      <c r="C13" s="147"/>
      <c r="D13" s="103" t="s">
        <v>430</v>
      </c>
      <c r="E13" s="103" t="s">
        <v>430</v>
      </c>
      <c r="F13" s="147" t="s">
        <v>430</v>
      </c>
      <c r="G13" s="151"/>
      <c r="H13" s="181"/>
      <c r="I13" s="174"/>
    </row>
    <row r="14" spans="1:11" s="14" customFormat="1" ht="16.5" customHeight="1" x14ac:dyDescent="0.2">
      <c r="A14" s="74" t="s">
        <v>469</v>
      </c>
      <c r="B14" s="103">
        <v>479114</v>
      </c>
      <c r="C14" s="103">
        <v>2050</v>
      </c>
      <c r="D14" s="86">
        <v>54.67</v>
      </c>
      <c r="E14" s="103">
        <v>477009.33</v>
      </c>
      <c r="F14" s="147">
        <v>503174.397</v>
      </c>
      <c r="G14" s="151">
        <f>E14/F14</f>
        <v>0.94800000326725686</v>
      </c>
      <c r="H14" s="181">
        <f>G14*F14</f>
        <v>477009.33</v>
      </c>
      <c r="I14" s="186">
        <v>-3.98</v>
      </c>
    </row>
    <row r="15" spans="1:11" s="14" customFormat="1" x14ac:dyDescent="0.2">
      <c r="A15" s="27"/>
      <c r="B15" s="103"/>
      <c r="C15" s="103"/>
      <c r="D15" s="103"/>
      <c r="E15" s="103"/>
      <c r="F15" s="147"/>
      <c r="G15" s="151"/>
      <c r="H15" s="181"/>
      <c r="I15" s="174"/>
    </row>
    <row r="16" spans="1:11" s="14" customFormat="1" ht="16.5" customHeight="1" x14ac:dyDescent="0.2">
      <c r="A16" s="74" t="s">
        <v>470</v>
      </c>
      <c r="B16" s="103">
        <v>462000</v>
      </c>
      <c r="C16" s="103">
        <v>8250</v>
      </c>
      <c r="D16" s="86">
        <v>315</v>
      </c>
      <c r="E16" s="103">
        <v>453435</v>
      </c>
      <c r="F16" s="154">
        <v>2451</v>
      </c>
      <c r="G16" s="155">
        <f>E16/F16</f>
        <v>185</v>
      </c>
      <c r="H16" s="181">
        <f>F16*G16</f>
        <v>453435</v>
      </c>
      <c r="I16" s="186">
        <v>1.07</v>
      </c>
    </row>
    <row r="17" spans="1:12" s="14" customFormat="1" x14ac:dyDescent="0.2">
      <c r="A17" s="27"/>
      <c r="B17" s="103"/>
      <c r="C17" s="103"/>
      <c r="D17" s="103"/>
      <c r="E17" s="103"/>
      <c r="F17" s="147"/>
      <c r="G17" s="151"/>
      <c r="H17" s="181"/>
      <c r="I17" s="174"/>
    </row>
    <row r="18" spans="1:12" s="14" customFormat="1" ht="16.5" customHeight="1" x14ac:dyDescent="0.2">
      <c r="A18" s="74" t="s">
        <v>241</v>
      </c>
      <c r="E18" s="103" t="s">
        <v>430</v>
      </c>
      <c r="F18" s="147" t="s">
        <v>430</v>
      </c>
      <c r="G18" s="151"/>
      <c r="H18" s="181"/>
      <c r="I18" s="174"/>
    </row>
    <row r="19" spans="1:12" s="14" customFormat="1" ht="16.5" customHeight="1" x14ac:dyDescent="0.2">
      <c r="A19" s="27" t="s">
        <v>242</v>
      </c>
      <c r="B19" s="86">
        <v>334164</v>
      </c>
      <c r="C19" s="147">
        <v>334164</v>
      </c>
      <c r="D19" s="103" t="s">
        <v>430</v>
      </c>
      <c r="E19" s="103" t="s">
        <v>430</v>
      </c>
      <c r="F19" s="147" t="s">
        <v>430</v>
      </c>
      <c r="G19" s="151"/>
      <c r="H19" s="181"/>
      <c r="I19" s="174"/>
      <c r="L19" s="36"/>
    </row>
    <row r="20" spans="1:12" s="14" customFormat="1" ht="16.5" customHeight="1" thickBot="1" x14ac:dyDescent="0.25">
      <c r="A20" s="58" t="s">
        <v>471</v>
      </c>
      <c r="B20" s="104">
        <v>34250</v>
      </c>
      <c r="C20" s="246">
        <v>100</v>
      </c>
      <c r="D20" s="104">
        <v>5.33</v>
      </c>
      <c r="E20" s="104">
        <v>34144.67</v>
      </c>
      <c r="F20" s="150" t="s">
        <v>430</v>
      </c>
      <c r="G20" s="152"/>
      <c r="H20" s="182">
        <f>E20</f>
        <v>34144.67</v>
      </c>
      <c r="I20" s="187">
        <v>-4.08</v>
      </c>
    </row>
    <row r="21" spans="1:12" s="14" customFormat="1" ht="13.5" thickTop="1" x14ac:dyDescent="0.2">
      <c r="A21" s="107" t="s">
        <v>10</v>
      </c>
      <c r="B21" s="90">
        <f>SUM(B19:B20)</f>
        <v>368414</v>
      </c>
      <c r="C21" s="135">
        <f>SUM(C19:C20)</f>
        <v>334264</v>
      </c>
      <c r="D21" s="135">
        <f>SUM(D20)</f>
        <v>5.33</v>
      </c>
      <c r="E21" s="135">
        <f>SUM(E20)</f>
        <v>34144.67</v>
      </c>
      <c r="F21" s="149" t="s">
        <v>430</v>
      </c>
      <c r="G21" s="153"/>
      <c r="H21" s="183">
        <f>SUM(H20)</f>
        <v>34144.67</v>
      </c>
      <c r="I21" s="188" t="s">
        <v>430</v>
      </c>
    </row>
    <row r="22" spans="1:12" s="14" customFormat="1" x14ac:dyDescent="0.2">
      <c r="A22" s="27"/>
      <c r="B22" s="103"/>
      <c r="C22" s="135"/>
      <c r="D22" s="103"/>
      <c r="E22" s="103"/>
      <c r="F22" s="147"/>
      <c r="G22" s="151"/>
      <c r="H22" s="181"/>
      <c r="I22" s="189"/>
    </row>
    <row r="23" spans="1:12" s="14" customFormat="1" x14ac:dyDescent="0.2">
      <c r="A23" s="27" t="s">
        <v>243</v>
      </c>
      <c r="B23" s="103"/>
      <c r="C23" s="103"/>
      <c r="D23" s="103"/>
      <c r="E23" s="103"/>
      <c r="F23" s="147"/>
      <c r="G23" s="151"/>
      <c r="H23" s="181"/>
      <c r="I23" s="174"/>
    </row>
    <row r="24" spans="1:12" s="14" customFormat="1" x14ac:dyDescent="0.2">
      <c r="A24" s="27" t="s">
        <v>244</v>
      </c>
      <c r="B24" s="103"/>
      <c r="C24" s="103"/>
      <c r="D24" s="103"/>
      <c r="E24" s="103"/>
      <c r="F24" s="147"/>
      <c r="G24" s="151"/>
      <c r="H24" s="181"/>
      <c r="I24" s="174"/>
    </row>
    <row r="25" spans="1:12" s="14" customFormat="1" x14ac:dyDescent="0.2">
      <c r="A25" s="27" t="s">
        <v>245</v>
      </c>
      <c r="B25" s="103"/>
      <c r="C25" s="103"/>
      <c r="D25" s="103"/>
      <c r="E25" s="103" t="s">
        <v>430</v>
      </c>
      <c r="F25" s="155">
        <v>787.22</v>
      </c>
      <c r="G25" s="151">
        <v>0</v>
      </c>
      <c r="H25" s="181">
        <v>0</v>
      </c>
      <c r="I25" s="155" t="s">
        <v>430</v>
      </c>
    </row>
    <row r="26" spans="1:12" s="14" customFormat="1" x14ac:dyDescent="0.2">
      <c r="A26" s="27" t="s">
        <v>246</v>
      </c>
      <c r="B26" s="103"/>
      <c r="C26" s="103"/>
      <c r="D26" s="103"/>
      <c r="E26" s="103">
        <v>23509.58</v>
      </c>
      <c r="F26" s="155">
        <v>121245.92</v>
      </c>
      <c r="G26" s="151">
        <v>0.19389999999999999</v>
      </c>
      <c r="H26" s="181">
        <f>F26*G26</f>
        <v>23509.583887999997</v>
      </c>
      <c r="I26" s="155" t="s">
        <v>430</v>
      </c>
    </row>
    <row r="27" spans="1:12" s="14" customFormat="1" x14ac:dyDescent="0.2">
      <c r="A27" s="27" t="s">
        <v>247</v>
      </c>
      <c r="B27" s="103"/>
      <c r="C27" s="103"/>
      <c r="D27" s="103"/>
      <c r="E27" s="103">
        <v>1724.48</v>
      </c>
      <c r="F27" s="155">
        <v>27071.87</v>
      </c>
      <c r="G27" s="151">
        <v>6.3700000000000007E-2</v>
      </c>
      <c r="H27" s="181">
        <f>F27*G27</f>
        <v>1724.4781190000001</v>
      </c>
      <c r="I27" s="155" t="s">
        <v>430</v>
      </c>
    </row>
    <row r="28" spans="1:12" s="14" customFormat="1" x14ac:dyDescent="0.2">
      <c r="A28" s="27" t="s">
        <v>248</v>
      </c>
      <c r="B28" s="103"/>
      <c r="C28" s="103"/>
      <c r="D28" s="103"/>
      <c r="E28" s="103">
        <v>4428</v>
      </c>
      <c r="F28" s="155">
        <v>984</v>
      </c>
      <c r="G28" s="151">
        <v>4.5</v>
      </c>
      <c r="H28" s="181">
        <f>F28*G28</f>
        <v>4428</v>
      </c>
      <c r="I28" s="155" t="s">
        <v>430</v>
      </c>
    </row>
    <row r="29" spans="1:12" s="14" customFormat="1" x14ac:dyDescent="0.2">
      <c r="A29" s="27" t="s">
        <v>230</v>
      </c>
      <c r="B29" s="103"/>
      <c r="C29" s="155"/>
      <c r="D29" s="103" t="s">
        <v>430</v>
      </c>
      <c r="E29" s="103">
        <v>2556</v>
      </c>
      <c r="F29" s="155">
        <v>568</v>
      </c>
      <c r="G29" s="151">
        <v>4.5</v>
      </c>
      <c r="H29" s="181">
        <f>F29*G29</f>
        <v>2556</v>
      </c>
      <c r="I29" s="155" t="s">
        <v>430</v>
      </c>
    </row>
    <row r="30" spans="1:12" s="14" customFormat="1" x14ac:dyDescent="0.2">
      <c r="A30" s="27"/>
      <c r="B30" s="103"/>
      <c r="C30" s="155"/>
      <c r="D30" s="103" t="s">
        <v>430</v>
      </c>
      <c r="E30" s="103" t="s">
        <v>430</v>
      </c>
      <c r="F30" s="155" t="s">
        <v>430</v>
      </c>
      <c r="G30" s="151"/>
      <c r="H30" s="181"/>
      <c r="I30" s="155"/>
    </row>
    <row r="31" spans="1:12" s="14" customFormat="1" x14ac:dyDescent="0.2">
      <c r="A31" s="27" t="s">
        <v>249</v>
      </c>
      <c r="B31" s="103"/>
      <c r="C31" s="103"/>
      <c r="D31" s="103"/>
      <c r="E31" s="103"/>
      <c r="F31" s="155"/>
      <c r="G31" s="151"/>
      <c r="H31" s="181"/>
      <c r="I31" s="155"/>
    </row>
    <row r="32" spans="1:12" s="14" customFormat="1" x14ac:dyDescent="0.2">
      <c r="A32" s="27" t="s">
        <v>245</v>
      </c>
      <c r="B32" s="103"/>
      <c r="C32" s="103"/>
      <c r="D32" s="103"/>
      <c r="E32" s="103" t="s">
        <v>430</v>
      </c>
      <c r="F32" s="155">
        <v>28</v>
      </c>
      <c r="G32" s="151">
        <v>0</v>
      </c>
      <c r="H32" s="181">
        <f>F32*G32</f>
        <v>0</v>
      </c>
      <c r="I32" s="155" t="s">
        <v>430</v>
      </c>
    </row>
    <row r="33" spans="1:9" s="14" customFormat="1" x14ac:dyDescent="0.2">
      <c r="A33" s="27" t="s">
        <v>250</v>
      </c>
      <c r="B33" s="103"/>
      <c r="C33" s="103"/>
      <c r="D33" s="103" t="s">
        <v>430</v>
      </c>
      <c r="E33" s="103">
        <v>225</v>
      </c>
      <c r="F33" s="155">
        <v>50</v>
      </c>
      <c r="G33" s="151">
        <v>4.5</v>
      </c>
      <c r="H33" s="181">
        <f>F33*G33</f>
        <v>225</v>
      </c>
      <c r="I33" s="155" t="s">
        <v>430</v>
      </c>
    </row>
    <row r="34" spans="1:9" s="14" customFormat="1" x14ac:dyDescent="0.2">
      <c r="A34" s="27" t="s">
        <v>246</v>
      </c>
      <c r="B34" s="103"/>
      <c r="C34" s="155" t="s">
        <v>430</v>
      </c>
      <c r="D34" s="103"/>
      <c r="E34" s="103">
        <v>1352.36</v>
      </c>
      <c r="F34" s="155">
        <v>6974.54</v>
      </c>
      <c r="G34" s="169">
        <v>0.19389999999999999</v>
      </c>
      <c r="H34" s="181">
        <f>F34*G34</f>
        <v>1352.363306</v>
      </c>
      <c r="I34" s="155" t="s">
        <v>430</v>
      </c>
    </row>
    <row r="35" spans="1:9" s="14" customFormat="1" x14ac:dyDescent="0.2">
      <c r="A35" s="27" t="s">
        <v>251</v>
      </c>
      <c r="B35" s="103"/>
      <c r="C35" s="155" t="s">
        <v>430</v>
      </c>
      <c r="D35" s="103"/>
      <c r="E35" s="103">
        <v>151.34</v>
      </c>
      <c r="F35" s="155">
        <v>2368.4299999999998</v>
      </c>
      <c r="G35" s="151">
        <v>6.3899999999999998E-2</v>
      </c>
      <c r="H35" s="181">
        <f>F35*G35</f>
        <v>151.34267699999998</v>
      </c>
      <c r="I35" s="155" t="s">
        <v>430</v>
      </c>
    </row>
    <row r="36" spans="1:9" s="14" customFormat="1" x14ac:dyDescent="0.2">
      <c r="A36" s="27"/>
      <c r="B36" s="103"/>
      <c r="C36" s="155"/>
      <c r="D36" s="103"/>
      <c r="E36" s="103"/>
      <c r="F36" s="155"/>
      <c r="G36" s="151"/>
      <c r="H36" s="181"/>
      <c r="I36" s="155"/>
    </row>
    <row r="37" spans="1:9" s="14" customFormat="1" x14ac:dyDescent="0.2">
      <c r="A37" s="27" t="s">
        <v>252</v>
      </c>
      <c r="B37" s="103"/>
      <c r="C37" s="155"/>
      <c r="D37" s="103"/>
      <c r="E37" s="103"/>
      <c r="F37" s="155"/>
      <c r="G37" s="151"/>
      <c r="H37" s="181"/>
      <c r="I37" s="155"/>
    </row>
    <row r="38" spans="1:9" s="14" customFormat="1" x14ac:dyDescent="0.2">
      <c r="A38" s="27" t="s">
        <v>245</v>
      </c>
      <c r="B38" s="103"/>
      <c r="C38" s="103"/>
      <c r="D38" s="103"/>
      <c r="E38" s="103" t="s">
        <v>430</v>
      </c>
      <c r="F38" s="155">
        <v>8</v>
      </c>
      <c r="G38" s="151">
        <v>0</v>
      </c>
      <c r="H38" s="181">
        <f>F38*G38</f>
        <v>0</v>
      </c>
      <c r="I38" s="155"/>
    </row>
    <row r="39" spans="1:9" s="14" customFormat="1" x14ac:dyDescent="0.2">
      <c r="A39" s="27" t="s">
        <v>253</v>
      </c>
      <c r="B39" s="103"/>
      <c r="C39" s="103"/>
      <c r="D39" s="103"/>
      <c r="E39" s="103">
        <v>36</v>
      </c>
      <c r="F39" s="155">
        <v>8</v>
      </c>
      <c r="G39" s="151">
        <v>4.5</v>
      </c>
      <c r="H39" s="181">
        <f>F39*G39</f>
        <v>36</v>
      </c>
      <c r="I39" s="155"/>
    </row>
    <row r="40" spans="1:9" s="14" customFormat="1" x14ac:dyDescent="0.2">
      <c r="A40" s="27" t="s">
        <v>246</v>
      </c>
      <c r="B40" s="103"/>
      <c r="C40" s="103"/>
      <c r="D40" s="103" t="s">
        <v>430</v>
      </c>
      <c r="E40" s="103">
        <v>161.91</v>
      </c>
      <c r="F40" s="155">
        <v>835</v>
      </c>
      <c r="G40" s="151">
        <v>0.19389999999999999</v>
      </c>
      <c r="H40" s="181">
        <f>F40*G40</f>
        <v>161.90649999999999</v>
      </c>
      <c r="I40" s="155"/>
    </row>
    <row r="41" spans="1:9" s="14" customFormat="1" ht="13.5" thickBot="1" x14ac:dyDescent="0.25">
      <c r="A41" s="58"/>
      <c r="B41" s="104"/>
      <c r="C41" s="104"/>
      <c r="D41" s="104"/>
      <c r="E41" s="104"/>
      <c r="F41" s="148"/>
      <c r="G41" s="152"/>
      <c r="H41" s="184" t="s">
        <v>430</v>
      </c>
      <c r="I41" s="190"/>
    </row>
    <row r="42" spans="1:9" s="14" customFormat="1" ht="18" customHeight="1" thickTop="1" x14ac:dyDescent="0.2">
      <c r="A42" s="75" t="s">
        <v>10</v>
      </c>
      <c r="B42" s="135">
        <f>B5+B7+B12+B14+B16+B21</f>
        <v>4345021</v>
      </c>
      <c r="C42" s="135">
        <f>C5+C7+C12+C14+C16+C21</f>
        <v>2977581</v>
      </c>
      <c r="D42" s="135">
        <f>D5+D7+D12+D14+D16+D21</f>
        <v>115693.26</v>
      </c>
      <c r="E42" s="135">
        <f>E5+E7+E12+E14+E16+E21</f>
        <v>1251746.74</v>
      </c>
      <c r="F42" s="149" t="s">
        <v>430</v>
      </c>
      <c r="G42" s="153"/>
      <c r="H42" s="251">
        <f>H7+H12+H14+H16+H21</f>
        <v>1251746.74</v>
      </c>
      <c r="I42" s="252">
        <v>-0.52890000000000004</v>
      </c>
    </row>
    <row r="43" spans="1:9" s="14" customFormat="1" x14ac:dyDescent="0.2">
      <c r="A43" s="16"/>
      <c r="B43" s="16"/>
      <c r="C43" s="16"/>
      <c r="D43" s="16"/>
      <c r="E43" s="16"/>
      <c r="F43" s="16"/>
      <c r="G43" s="144"/>
      <c r="H43" s="16"/>
      <c r="I43" s="16"/>
    </row>
  </sheetData>
  <phoneticPr fontId="0" type="noConversion"/>
  <printOptions horizontalCentered="1" gridLines="1"/>
  <pageMargins left="0" right="0" top="0.75" bottom="0.5" header="0.25" footer="0.25"/>
  <pageSetup scale="82" orientation="portrait" r:id="rId1"/>
  <headerFooter alignWithMargins="0">
    <oddHeader>&amp;C&amp;"Arial,Bold"&amp;16TOWN OF PENDLETON BUDGET FOR 2016</oddHeader>
    <oddFooter>&amp;CPage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view="pageLayout" topLeftCell="A25" zoomScaleNormal="100" workbookViewId="0">
      <selection activeCell="D42" sqref="D42"/>
    </sheetView>
  </sheetViews>
  <sheetFormatPr defaultRowHeight="12.75" x14ac:dyDescent="0.2"/>
  <cols>
    <col min="1" max="1" width="16.140625" style="29" bestFit="1" customWidth="1"/>
    <col min="2" max="2" width="31.28515625" style="29" customWidth="1"/>
    <col min="3" max="6" width="15.7109375" style="29" customWidth="1"/>
    <col min="7" max="7" width="7.7109375" style="79" customWidth="1"/>
    <col min="8" max="16384" width="9.140625" style="29"/>
  </cols>
  <sheetData>
    <row r="1" spans="1:16" ht="15.75" x14ac:dyDescent="0.25">
      <c r="A1" s="30"/>
      <c r="B1" s="31" t="s">
        <v>30</v>
      </c>
      <c r="C1" s="32"/>
      <c r="D1" s="32"/>
      <c r="E1" s="32"/>
      <c r="F1" s="193"/>
    </row>
    <row r="2" spans="1:16" s="110" customFormat="1" x14ac:dyDescent="0.2">
      <c r="D2" s="118"/>
      <c r="F2" s="194"/>
      <c r="G2" s="192"/>
      <c r="H2" s="3"/>
      <c r="I2" s="3"/>
      <c r="J2" s="3"/>
      <c r="K2" s="3"/>
      <c r="L2" s="3"/>
      <c r="M2" s="3"/>
      <c r="N2" s="3"/>
      <c r="O2" s="3"/>
      <c r="P2" s="3"/>
    </row>
    <row r="3" spans="1:16" s="46" customFormat="1" ht="13.15" customHeight="1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  <c r="G3" s="80"/>
    </row>
    <row r="4" spans="1:16" s="46" customFormat="1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  <c r="G4" s="80"/>
    </row>
    <row r="5" spans="1:16" x14ac:dyDescent="0.2">
      <c r="A5" s="18"/>
      <c r="B5" s="18"/>
      <c r="C5" s="18"/>
      <c r="D5" s="18"/>
      <c r="E5" s="18"/>
      <c r="F5" s="18"/>
    </row>
    <row r="6" spans="1:16" x14ac:dyDescent="0.2">
      <c r="A6" s="18"/>
      <c r="B6" s="8" t="s">
        <v>33</v>
      </c>
      <c r="C6" s="86"/>
      <c r="D6" s="86"/>
      <c r="E6" s="86"/>
      <c r="F6" s="86"/>
    </row>
    <row r="7" spans="1:16" x14ac:dyDescent="0.2">
      <c r="A7" s="18" t="s">
        <v>357</v>
      </c>
      <c r="B7" s="18" t="s">
        <v>7</v>
      </c>
      <c r="C7" s="86">
        <v>47702</v>
      </c>
      <c r="D7" s="103">
        <v>49133</v>
      </c>
      <c r="E7" s="103">
        <v>49133</v>
      </c>
      <c r="F7" s="103" t="s">
        <v>430</v>
      </c>
    </row>
    <row r="8" spans="1:16" x14ac:dyDescent="0.2">
      <c r="A8" s="18" t="s">
        <v>358</v>
      </c>
      <c r="B8" s="18" t="s">
        <v>7</v>
      </c>
      <c r="C8" s="86">
        <v>15811</v>
      </c>
      <c r="D8" s="103">
        <v>16285</v>
      </c>
      <c r="E8" s="103">
        <v>16285</v>
      </c>
      <c r="F8" s="103" t="s">
        <v>430</v>
      </c>
    </row>
    <row r="9" spans="1:16" x14ac:dyDescent="0.2">
      <c r="A9" s="18" t="s">
        <v>359</v>
      </c>
      <c r="B9" s="18" t="s">
        <v>429</v>
      </c>
      <c r="C9" s="86">
        <v>0</v>
      </c>
      <c r="D9" s="103">
        <v>0</v>
      </c>
      <c r="E9" s="103">
        <v>0</v>
      </c>
      <c r="F9" s="103">
        <v>0</v>
      </c>
    </row>
    <row r="10" spans="1:16" x14ac:dyDescent="0.2">
      <c r="A10" s="18" t="s">
        <v>360</v>
      </c>
      <c r="B10" s="18" t="s">
        <v>8</v>
      </c>
      <c r="C10" s="103">
        <v>11930</v>
      </c>
      <c r="D10" s="103">
        <v>11000</v>
      </c>
      <c r="E10" s="103">
        <v>11000</v>
      </c>
      <c r="F10" s="103" t="s">
        <v>430</v>
      </c>
    </row>
    <row r="11" spans="1:16" ht="13.5" thickBot="1" x14ac:dyDescent="0.25">
      <c r="A11" s="23" t="s">
        <v>361</v>
      </c>
      <c r="B11" s="23" t="s">
        <v>34</v>
      </c>
      <c r="C11" s="104">
        <v>5495</v>
      </c>
      <c r="D11" s="104">
        <v>5000</v>
      </c>
      <c r="E11" s="104">
        <v>5000</v>
      </c>
      <c r="F11" s="104" t="s">
        <v>430</v>
      </c>
    </row>
    <row r="12" spans="1:16" ht="13.5" thickTop="1" x14ac:dyDescent="0.2">
      <c r="A12" s="21" t="s">
        <v>36</v>
      </c>
      <c r="B12" s="11" t="s">
        <v>10</v>
      </c>
      <c r="C12" s="88">
        <f>SUM(C7:C11)</f>
        <v>80938</v>
      </c>
      <c r="D12" s="88">
        <f>SUM(D7:D11)</f>
        <v>81418</v>
      </c>
      <c r="E12" s="88">
        <f>SUM(E7:E11)</f>
        <v>81418</v>
      </c>
      <c r="F12" s="88">
        <f>SUM(F7:F11)</f>
        <v>0</v>
      </c>
    </row>
    <row r="13" spans="1:16" x14ac:dyDescent="0.2">
      <c r="A13" s="18"/>
      <c r="B13" s="18"/>
      <c r="C13" s="86"/>
      <c r="D13" s="86" t="s">
        <v>430</v>
      </c>
      <c r="E13" s="86" t="s">
        <v>430</v>
      </c>
      <c r="F13" s="86" t="s">
        <v>430</v>
      </c>
    </row>
    <row r="14" spans="1:16" x14ac:dyDescent="0.2">
      <c r="A14" s="18"/>
      <c r="B14" s="8" t="s">
        <v>35</v>
      </c>
      <c r="C14" s="86"/>
      <c r="D14" s="86" t="s">
        <v>430</v>
      </c>
      <c r="E14" s="86" t="s">
        <v>430</v>
      </c>
      <c r="F14" s="86" t="s">
        <v>430</v>
      </c>
    </row>
    <row r="15" spans="1:16" x14ac:dyDescent="0.2">
      <c r="A15" s="7" t="s">
        <v>602</v>
      </c>
      <c r="B15" s="7" t="s">
        <v>603</v>
      </c>
      <c r="C15" s="86">
        <v>36300</v>
      </c>
      <c r="D15" s="103">
        <v>37389</v>
      </c>
      <c r="E15" s="103">
        <v>40300</v>
      </c>
      <c r="F15" s="103" t="s">
        <v>430</v>
      </c>
    </row>
    <row r="16" spans="1:16" x14ac:dyDescent="0.2">
      <c r="A16" s="18" t="s">
        <v>362</v>
      </c>
      <c r="B16" s="18" t="s">
        <v>255</v>
      </c>
      <c r="C16" s="86">
        <v>4000</v>
      </c>
      <c r="D16" s="103">
        <v>4000</v>
      </c>
      <c r="E16" s="103">
        <v>0</v>
      </c>
      <c r="F16" s="103" t="s">
        <v>430</v>
      </c>
    </row>
    <row r="17" spans="1:7" x14ac:dyDescent="0.2">
      <c r="A17" s="18" t="s">
        <v>363</v>
      </c>
      <c r="B17" s="18" t="s">
        <v>256</v>
      </c>
      <c r="C17" s="86">
        <v>2000</v>
      </c>
      <c r="D17" s="103">
        <v>2000</v>
      </c>
      <c r="E17" s="103">
        <v>1000</v>
      </c>
      <c r="F17" s="103" t="s">
        <v>430</v>
      </c>
    </row>
    <row r="18" spans="1:7" x14ac:dyDescent="0.2">
      <c r="A18" s="25" t="s">
        <v>364</v>
      </c>
      <c r="B18" s="25" t="s">
        <v>257</v>
      </c>
      <c r="C18" s="97">
        <v>16000</v>
      </c>
      <c r="D18" s="240">
        <v>16000</v>
      </c>
      <c r="E18" s="240">
        <v>16000</v>
      </c>
      <c r="F18" s="240" t="s">
        <v>430</v>
      </c>
    </row>
    <row r="19" spans="1:7" ht="13.5" thickBot="1" x14ac:dyDescent="0.25">
      <c r="A19" s="10" t="s">
        <v>623</v>
      </c>
      <c r="B19" s="10" t="s">
        <v>622</v>
      </c>
      <c r="C19" s="87"/>
      <c r="D19" s="104">
        <v>5000</v>
      </c>
      <c r="E19" s="104">
        <v>5000</v>
      </c>
      <c r="F19" s="104"/>
    </row>
    <row r="20" spans="1:7" ht="13.5" thickTop="1" x14ac:dyDescent="0.2">
      <c r="A20" s="21" t="s">
        <v>37</v>
      </c>
      <c r="B20" s="45" t="s">
        <v>10</v>
      </c>
      <c r="C20" s="88">
        <f>SUM(C15:C18)</f>
        <v>58300</v>
      </c>
      <c r="D20" s="88">
        <f>SUM(D15:D19)</f>
        <v>64389</v>
      </c>
      <c r="E20" s="88">
        <f>SUM(E15:E19)</f>
        <v>62300</v>
      </c>
      <c r="F20" s="88">
        <f>SUM(F15:F18)</f>
        <v>0</v>
      </c>
    </row>
    <row r="21" spans="1:7" x14ac:dyDescent="0.2">
      <c r="A21" s="18"/>
      <c r="B21" s="18"/>
      <c r="C21" s="86"/>
      <c r="D21" s="86"/>
      <c r="E21" s="86"/>
      <c r="F21" s="86" t="s">
        <v>430</v>
      </c>
    </row>
    <row r="22" spans="1:7" x14ac:dyDescent="0.2">
      <c r="A22" s="18"/>
      <c r="B22" s="8" t="s">
        <v>38</v>
      </c>
      <c r="C22" s="86"/>
      <c r="D22" s="86" t="s">
        <v>430</v>
      </c>
      <c r="E22" s="86" t="s">
        <v>430</v>
      </c>
      <c r="F22" s="86" t="s">
        <v>430</v>
      </c>
    </row>
    <row r="23" spans="1:7" x14ac:dyDescent="0.2">
      <c r="A23" s="25" t="s">
        <v>365</v>
      </c>
      <c r="B23" s="25" t="s">
        <v>8</v>
      </c>
      <c r="C23" s="97">
        <v>17000</v>
      </c>
      <c r="D23" s="240">
        <v>17000</v>
      </c>
      <c r="E23" s="240">
        <v>17000</v>
      </c>
      <c r="F23" s="240" t="s">
        <v>430</v>
      </c>
    </row>
    <row r="24" spans="1:7" x14ac:dyDescent="0.2">
      <c r="A24" s="25" t="s">
        <v>427</v>
      </c>
      <c r="B24" s="25" t="s">
        <v>428</v>
      </c>
      <c r="C24" s="97">
        <v>3000</v>
      </c>
      <c r="D24" s="240">
        <v>13000</v>
      </c>
      <c r="E24" s="240">
        <v>13000</v>
      </c>
      <c r="F24" s="240" t="s">
        <v>430</v>
      </c>
      <c r="G24" s="79" t="s">
        <v>430</v>
      </c>
    </row>
    <row r="25" spans="1:7" x14ac:dyDescent="0.2">
      <c r="A25" s="218" t="s">
        <v>502</v>
      </c>
      <c r="B25" s="218" t="s">
        <v>498</v>
      </c>
      <c r="C25" s="97">
        <v>1000</v>
      </c>
      <c r="D25" s="240">
        <v>1000</v>
      </c>
      <c r="E25" s="240">
        <v>1000</v>
      </c>
      <c r="F25" s="240" t="s">
        <v>430</v>
      </c>
    </row>
    <row r="26" spans="1:7" ht="13.5" thickBot="1" x14ac:dyDescent="0.25">
      <c r="A26" s="10" t="s">
        <v>604</v>
      </c>
      <c r="B26" s="10" t="s">
        <v>605</v>
      </c>
      <c r="C26" s="104">
        <v>4000</v>
      </c>
      <c r="D26" s="104" t="s">
        <v>430</v>
      </c>
      <c r="E26" s="104" t="s">
        <v>624</v>
      </c>
      <c r="F26" s="104" t="s">
        <v>430</v>
      </c>
    </row>
    <row r="27" spans="1:7" ht="13.5" thickTop="1" x14ac:dyDescent="0.2">
      <c r="A27" s="34" t="s">
        <v>39</v>
      </c>
      <c r="B27" s="35" t="s">
        <v>10</v>
      </c>
      <c r="C27" s="100">
        <f>SUM(C23:C26)</f>
        <v>25000</v>
      </c>
      <c r="D27" s="100">
        <f>SUM(D23:D26)</f>
        <v>31000</v>
      </c>
      <c r="E27" s="100">
        <f>SUM(E23:E26)</f>
        <v>31000</v>
      </c>
      <c r="F27" s="100">
        <f>SUM(F23:F26)</f>
        <v>0</v>
      </c>
    </row>
    <row r="28" spans="1:7" x14ac:dyDescent="0.2">
      <c r="A28" s="18"/>
      <c r="B28" s="18"/>
      <c r="C28" s="86"/>
      <c r="D28" s="86"/>
      <c r="E28" s="86"/>
      <c r="F28" s="86"/>
    </row>
    <row r="29" spans="1:7" x14ac:dyDescent="0.2">
      <c r="A29" s="18"/>
      <c r="B29" s="8" t="s">
        <v>40</v>
      </c>
      <c r="C29" s="86"/>
      <c r="D29" s="86"/>
      <c r="E29" s="86"/>
      <c r="F29" s="86"/>
    </row>
    <row r="30" spans="1:7" ht="13.5" thickBot="1" x14ac:dyDescent="0.25">
      <c r="A30" s="18" t="s">
        <v>366</v>
      </c>
      <c r="B30" s="24" t="s">
        <v>8</v>
      </c>
      <c r="C30" s="87">
        <v>750</v>
      </c>
      <c r="D30" s="104">
        <v>750</v>
      </c>
      <c r="E30" s="104">
        <v>1000</v>
      </c>
      <c r="F30" s="104" t="s">
        <v>430</v>
      </c>
    </row>
    <row r="31" spans="1:7" ht="13.5" thickTop="1" x14ac:dyDescent="0.2">
      <c r="A31" s="21" t="s">
        <v>41</v>
      </c>
      <c r="B31" s="11" t="s">
        <v>10</v>
      </c>
      <c r="C31" s="88">
        <f>SUM(C30)</f>
        <v>750</v>
      </c>
      <c r="D31" s="88">
        <f>SUM(D30)</f>
        <v>750</v>
      </c>
      <c r="E31" s="88">
        <f>SUM(E30)</f>
        <v>1000</v>
      </c>
      <c r="F31" s="88">
        <f>SUM(F30)</f>
        <v>0</v>
      </c>
    </row>
    <row r="32" spans="1:7" x14ac:dyDescent="0.2">
      <c r="A32" s="18"/>
      <c r="B32" s="18"/>
      <c r="C32" s="86"/>
      <c r="D32" s="86" t="s">
        <v>430</v>
      </c>
      <c r="E32" s="86" t="s">
        <v>430</v>
      </c>
      <c r="F32" s="86" t="s">
        <v>430</v>
      </c>
    </row>
    <row r="33" spans="1:7" x14ac:dyDescent="0.2">
      <c r="A33" s="18"/>
      <c r="B33" s="8" t="s">
        <v>42</v>
      </c>
      <c r="C33" s="86"/>
      <c r="D33" s="86"/>
      <c r="E33" s="86"/>
      <c r="F33" s="86"/>
    </row>
    <row r="34" spans="1:7" x14ac:dyDescent="0.2">
      <c r="A34" s="18" t="s">
        <v>367</v>
      </c>
      <c r="B34" s="18" t="s">
        <v>7</v>
      </c>
      <c r="C34" s="86">
        <v>2194</v>
      </c>
      <c r="D34" s="103">
        <v>2200</v>
      </c>
      <c r="E34" s="103">
        <v>2260</v>
      </c>
      <c r="F34" s="103" t="s">
        <v>430</v>
      </c>
    </row>
    <row r="35" spans="1:7" ht="13.5" thickBot="1" x14ac:dyDescent="0.25">
      <c r="A35" s="25" t="s">
        <v>368</v>
      </c>
      <c r="B35" s="25" t="s">
        <v>43</v>
      </c>
      <c r="C35" s="97">
        <v>1000</v>
      </c>
      <c r="D35" s="240">
        <v>1000</v>
      </c>
      <c r="E35" s="240">
        <v>1000</v>
      </c>
      <c r="F35" s="240" t="s">
        <v>430</v>
      </c>
    </row>
    <row r="36" spans="1:7" s="15" customFormat="1" ht="13.5" thickTop="1" x14ac:dyDescent="0.2">
      <c r="A36" s="35" t="s">
        <v>44</v>
      </c>
      <c r="B36" s="35" t="s">
        <v>10</v>
      </c>
      <c r="C36" s="100">
        <f>SUM(C34:C35)</f>
        <v>3194</v>
      </c>
      <c r="D36" s="100">
        <f>SUM(D34:D35)</f>
        <v>3200</v>
      </c>
      <c r="E36" s="100">
        <f>SUM(E34:E35)</f>
        <v>3260</v>
      </c>
      <c r="F36" s="100">
        <f>SUM(F34:F35)</f>
        <v>0</v>
      </c>
      <c r="G36" s="81"/>
    </row>
    <row r="37" spans="1:7" x14ac:dyDescent="0.2">
      <c r="A37" s="18"/>
      <c r="B37" s="18"/>
      <c r="C37" s="86"/>
      <c r="D37" s="86"/>
      <c r="E37" s="86"/>
      <c r="F37" s="86"/>
    </row>
    <row r="38" spans="1:7" x14ac:dyDescent="0.2">
      <c r="A38" s="18"/>
      <c r="B38" s="8" t="s">
        <v>45</v>
      </c>
      <c r="C38" s="86"/>
      <c r="D38" s="86"/>
      <c r="E38" s="86"/>
      <c r="F38" s="86"/>
    </row>
    <row r="39" spans="1:7" x14ac:dyDescent="0.2">
      <c r="A39" s="18" t="s">
        <v>369</v>
      </c>
      <c r="B39" s="18" t="s">
        <v>7</v>
      </c>
      <c r="C39" s="86">
        <v>29126</v>
      </c>
      <c r="D39" s="103">
        <v>30000</v>
      </c>
      <c r="E39" s="103">
        <v>30000</v>
      </c>
      <c r="F39" s="103" t="s">
        <v>430</v>
      </c>
    </row>
    <row r="40" spans="1:7" x14ac:dyDescent="0.2">
      <c r="A40" s="18" t="s">
        <v>370</v>
      </c>
      <c r="B40" s="18" t="s">
        <v>46</v>
      </c>
      <c r="C40" s="86">
        <v>5305</v>
      </c>
      <c r="D40" s="103">
        <v>5464</v>
      </c>
      <c r="E40" s="103">
        <v>5464</v>
      </c>
      <c r="F40" s="103" t="s">
        <v>430</v>
      </c>
    </row>
    <row r="41" spans="1:7" x14ac:dyDescent="0.2">
      <c r="A41" s="18" t="s">
        <v>371</v>
      </c>
      <c r="B41" s="18" t="s">
        <v>307</v>
      </c>
      <c r="C41" s="86">
        <v>4000</v>
      </c>
      <c r="D41" s="103">
        <v>4120</v>
      </c>
      <c r="E41" s="103">
        <v>4120</v>
      </c>
      <c r="F41" s="103" t="s">
        <v>430</v>
      </c>
      <c r="G41" s="79" t="s">
        <v>430</v>
      </c>
    </row>
    <row r="42" spans="1:7" x14ac:dyDescent="0.2">
      <c r="A42" s="18" t="s">
        <v>372</v>
      </c>
      <c r="B42" s="18" t="s">
        <v>429</v>
      </c>
      <c r="C42" s="86">
        <v>10000</v>
      </c>
      <c r="D42" s="103">
        <v>10000</v>
      </c>
      <c r="E42" s="103">
        <v>10000</v>
      </c>
      <c r="F42" s="103" t="s">
        <v>430</v>
      </c>
    </row>
    <row r="43" spans="1:7" ht="13.5" thickBot="1" x14ac:dyDescent="0.25">
      <c r="A43" s="23" t="s">
        <v>373</v>
      </c>
      <c r="B43" s="23" t="s">
        <v>8</v>
      </c>
      <c r="C43" s="87">
        <v>42000</v>
      </c>
      <c r="D43" s="104">
        <v>43000</v>
      </c>
      <c r="E43" s="104">
        <v>43000</v>
      </c>
      <c r="F43" s="104" t="s">
        <v>430</v>
      </c>
    </row>
    <row r="44" spans="1:7" s="15" customFormat="1" ht="13.5" thickTop="1" x14ac:dyDescent="0.2">
      <c r="A44" s="11" t="s">
        <v>47</v>
      </c>
      <c r="B44" s="11" t="s">
        <v>10</v>
      </c>
      <c r="C44" s="88">
        <f>SUM(C39:C43)</f>
        <v>90431</v>
      </c>
      <c r="D44" s="88">
        <f>SUM(D39:D43)</f>
        <v>92584</v>
      </c>
      <c r="E44" s="88">
        <f>SUM(E39:E43)</f>
        <v>92584</v>
      </c>
      <c r="F44" s="88">
        <f>SUM(F39:F43)</f>
        <v>0</v>
      </c>
      <c r="G44" s="81"/>
    </row>
    <row r="45" spans="1:7" x14ac:dyDescent="0.2">
      <c r="A45" s="18"/>
      <c r="B45" s="18"/>
      <c r="C45" s="86"/>
      <c r="D45" s="86"/>
      <c r="E45" s="86"/>
      <c r="F45" s="86"/>
    </row>
    <row r="46" spans="1:7" x14ac:dyDescent="0.2">
      <c r="A46" s="18"/>
      <c r="B46" s="8" t="s">
        <v>48</v>
      </c>
      <c r="C46" s="86"/>
      <c r="D46" s="86"/>
      <c r="E46" s="86"/>
      <c r="F46" s="86"/>
    </row>
    <row r="47" spans="1:7" x14ac:dyDescent="0.2">
      <c r="A47" s="18" t="s">
        <v>374</v>
      </c>
      <c r="B47" s="18" t="s">
        <v>46</v>
      </c>
      <c r="C47" s="86">
        <v>2827</v>
      </c>
      <c r="D47" s="103">
        <v>2910</v>
      </c>
      <c r="E47" s="103">
        <v>2910</v>
      </c>
      <c r="F47" s="103" t="s">
        <v>430</v>
      </c>
    </row>
    <row r="48" spans="1:7" x14ac:dyDescent="0.2">
      <c r="A48" s="218" t="s">
        <v>372</v>
      </c>
      <c r="B48" s="218" t="s">
        <v>429</v>
      </c>
      <c r="C48" s="97">
        <v>3000</v>
      </c>
      <c r="D48" s="240">
        <v>3000</v>
      </c>
      <c r="E48" s="240">
        <v>3000</v>
      </c>
      <c r="F48" s="240" t="s">
        <v>430</v>
      </c>
    </row>
    <row r="49" spans="1:7" ht="13.5" thickBot="1" x14ac:dyDescent="0.25">
      <c r="A49" s="23" t="s">
        <v>375</v>
      </c>
      <c r="B49" s="23" t="s">
        <v>8</v>
      </c>
      <c r="C49" s="87">
        <v>35000</v>
      </c>
      <c r="D49" s="104">
        <v>35000</v>
      </c>
      <c r="E49" s="104">
        <v>35000</v>
      </c>
      <c r="F49" s="104" t="s">
        <v>430</v>
      </c>
    </row>
    <row r="50" spans="1:7" s="15" customFormat="1" ht="13.5" thickTop="1" x14ac:dyDescent="0.2">
      <c r="A50" s="11" t="s">
        <v>49</v>
      </c>
      <c r="B50" s="11" t="s">
        <v>10</v>
      </c>
      <c r="C50" s="88">
        <f>SUM(C47:C49)</f>
        <v>40827</v>
      </c>
      <c r="D50" s="88">
        <f>SUM(D47:D49)</f>
        <v>40910</v>
      </c>
      <c r="E50" s="88">
        <f>SUM(E47:E49)</f>
        <v>40910</v>
      </c>
      <c r="F50" s="88">
        <f>SUM(F47:F49)</f>
        <v>0</v>
      </c>
      <c r="G50" s="81"/>
    </row>
  </sheetData>
  <phoneticPr fontId="7" type="noConversion"/>
  <printOptions horizontalCentered="1" gridLines="1"/>
  <pageMargins left="0" right="0" top="0.56999999999999995" bottom="0.25" header="0.25" footer="0.25"/>
  <pageSetup scale="96" orientation="portrait" r:id="rId1"/>
  <headerFooter alignWithMargins="0">
    <oddHeader>&amp;C&amp;"Arial,Bold"&amp;16TOWN OF PENDLETON BUDGET FOR 2016</oddHeader>
    <oddFooter>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view="pageLayout" topLeftCell="A13" zoomScaleNormal="100" workbookViewId="0">
      <selection activeCell="D42" sqref="D42"/>
    </sheetView>
  </sheetViews>
  <sheetFormatPr defaultRowHeight="12.75" x14ac:dyDescent="0.2"/>
  <cols>
    <col min="1" max="1" width="11.140625" customWidth="1"/>
    <col min="2" max="2" width="31.28515625" customWidth="1"/>
    <col min="3" max="6" width="15.7109375" customWidth="1"/>
    <col min="7" max="7" width="7.85546875" style="82" customWidth="1"/>
  </cols>
  <sheetData>
    <row r="1" spans="1:25" ht="15.75" x14ac:dyDescent="0.25">
      <c r="A1" s="30"/>
      <c r="B1" s="31" t="s">
        <v>30</v>
      </c>
      <c r="C1" s="32"/>
      <c r="D1" s="32"/>
      <c r="E1" s="56"/>
      <c r="F1" s="201"/>
    </row>
    <row r="2" spans="1:25" s="110" customFormat="1" x14ac:dyDescent="0.2">
      <c r="D2" s="118"/>
      <c r="E2" s="120"/>
      <c r="F2" s="197"/>
      <c r="G2" s="19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 s="4" t="s">
        <v>0</v>
      </c>
      <c r="B3" s="4"/>
      <c r="C3" s="26" t="s">
        <v>2</v>
      </c>
      <c r="D3" s="4" t="s">
        <v>3</v>
      </c>
      <c r="E3" s="26" t="s">
        <v>273</v>
      </c>
      <c r="F3" s="26" t="s">
        <v>2</v>
      </c>
      <c r="G3" s="200"/>
      <c r="H3" s="195"/>
      <c r="I3" s="195"/>
      <c r="J3" s="19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18"/>
      <c r="B5" s="18"/>
      <c r="C5" s="18"/>
      <c r="D5" s="18"/>
      <c r="E5" s="18"/>
      <c r="F5" s="1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18"/>
      <c r="B6" s="8" t="s">
        <v>50</v>
      </c>
      <c r="C6" s="86"/>
      <c r="D6" s="86"/>
      <c r="E6" s="86"/>
      <c r="F6" s="8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3.5" thickBot="1" x14ac:dyDescent="0.25">
      <c r="A7" s="23" t="s">
        <v>376</v>
      </c>
      <c r="B7" s="23" t="s">
        <v>8</v>
      </c>
      <c r="C7" s="87">
        <v>4150</v>
      </c>
      <c r="D7" s="104">
        <v>4000</v>
      </c>
      <c r="E7" s="104">
        <v>4000</v>
      </c>
      <c r="F7" s="104" t="s">
        <v>430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57" customFormat="1" ht="13.5" thickTop="1" x14ac:dyDescent="0.2">
      <c r="A8" s="11" t="s">
        <v>51</v>
      </c>
      <c r="B8" s="11" t="s">
        <v>10</v>
      </c>
      <c r="C8" s="88">
        <f>SUM(C7)</f>
        <v>4150</v>
      </c>
      <c r="D8" s="88">
        <f>SUM(D7)</f>
        <v>4000</v>
      </c>
      <c r="E8" s="88">
        <f>SUM(E7)</f>
        <v>4000</v>
      </c>
      <c r="F8" s="88">
        <f>SUM(F7)</f>
        <v>0</v>
      </c>
      <c r="G8" s="83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</row>
    <row r="9" spans="1:25" x14ac:dyDescent="0.2">
      <c r="A9" s="18"/>
      <c r="B9" s="18"/>
      <c r="C9" s="86"/>
      <c r="D9" s="86"/>
      <c r="E9" s="86"/>
      <c r="F9" s="8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18"/>
      <c r="B10" s="8" t="s">
        <v>52</v>
      </c>
      <c r="C10" s="86"/>
      <c r="D10" s="86"/>
      <c r="E10" s="86"/>
      <c r="F10" s="8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3.5" thickBot="1" x14ac:dyDescent="0.25">
      <c r="A11" s="10" t="s">
        <v>377</v>
      </c>
      <c r="B11" s="23" t="s">
        <v>8</v>
      </c>
      <c r="C11" s="87">
        <v>5000</v>
      </c>
      <c r="D11" s="104">
        <v>5500</v>
      </c>
      <c r="E11" s="104">
        <v>5500</v>
      </c>
      <c r="F11" s="104" t="s">
        <v>430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57" customFormat="1" ht="13.5" thickTop="1" x14ac:dyDescent="0.2">
      <c r="A12" s="11" t="s">
        <v>53</v>
      </c>
      <c r="B12" s="11" t="s">
        <v>10</v>
      </c>
      <c r="C12" s="88">
        <f>SUM(C11)</f>
        <v>5000</v>
      </c>
      <c r="D12" s="88">
        <f>SUM(D11)</f>
        <v>5500</v>
      </c>
      <c r="E12" s="88">
        <f>SUM(E11)</f>
        <v>5500</v>
      </c>
      <c r="F12" s="88">
        <f>SUM(F11)</f>
        <v>0</v>
      </c>
      <c r="G12" s="83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</row>
    <row r="13" spans="1:25" s="57" customFormat="1" x14ac:dyDescent="0.2">
      <c r="A13" s="11"/>
      <c r="B13" s="11"/>
      <c r="C13" s="88"/>
      <c r="D13" s="88" t="s">
        <v>430</v>
      </c>
      <c r="E13" s="88" t="s">
        <v>430</v>
      </c>
      <c r="F13" s="88" t="s">
        <v>430</v>
      </c>
      <c r="G13" s="83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</row>
    <row r="14" spans="1:25" s="57" customFormat="1" x14ac:dyDescent="0.2">
      <c r="A14" s="18"/>
      <c r="B14" s="8" t="s">
        <v>269</v>
      </c>
      <c r="C14" s="86"/>
      <c r="D14" s="86" t="s">
        <v>430</v>
      </c>
      <c r="E14" s="86" t="s">
        <v>430</v>
      </c>
      <c r="F14" s="86" t="s">
        <v>430</v>
      </c>
      <c r="G14" s="83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</row>
    <row r="15" spans="1:25" s="57" customFormat="1" ht="13.5" thickBot="1" x14ac:dyDescent="0.25">
      <c r="A15" s="23" t="s">
        <v>378</v>
      </c>
      <c r="B15" s="23" t="s">
        <v>270</v>
      </c>
      <c r="C15" s="87">
        <v>28000</v>
      </c>
      <c r="D15" s="104">
        <v>28000</v>
      </c>
      <c r="E15" s="104">
        <v>28000</v>
      </c>
      <c r="F15" s="104" t="s">
        <v>430</v>
      </c>
      <c r="G15" s="83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</row>
    <row r="16" spans="1:25" s="57" customFormat="1" ht="13.5" thickTop="1" x14ac:dyDescent="0.2">
      <c r="A16" s="11" t="s">
        <v>271</v>
      </c>
      <c r="B16" s="11" t="s">
        <v>10</v>
      </c>
      <c r="C16" s="88">
        <f>SUM(C15)</f>
        <v>28000</v>
      </c>
      <c r="D16" s="88">
        <f>SUM(D15)</f>
        <v>28000</v>
      </c>
      <c r="E16" s="88">
        <f>SUM(E15)</f>
        <v>28000</v>
      </c>
      <c r="F16" s="88">
        <f>SUM(F15)</f>
        <v>0</v>
      </c>
      <c r="G16" s="83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</row>
    <row r="17" spans="1:25" x14ac:dyDescent="0.2">
      <c r="A17" s="18"/>
      <c r="B17" s="18"/>
      <c r="C17" s="86"/>
      <c r="D17" s="86"/>
      <c r="E17" s="86"/>
      <c r="F17" s="8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18"/>
      <c r="B18" s="8" t="s">
        <v>54</v>
      </c>
      <c r="C18" s="86"/>
      <c r="D18" s="86" t="s">
        <v>430</v>
      </c>
      <c r="E18" s="86" t="s">
        <v>430</v>
      </c>
      <c r="F18" s="86" t="s">
        <v>430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18" t="s">
        <v>379</v>
      </c>
      <c r="B19" s="18" t="s">
        <v>55</v>
      </c>
      <c r="C19" s="86">
        <v>35000</v>
      </c>
      <c r="D19" s="103">
        <v>36000</v>
      </c>
      <c r="E19" s="103">
        <v>36000</v>
      </c>
      <c r="F19" s="103" t="s">
        <v>430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18" t="s">
        <v>380</v>
      </c>
      <c r="B20" s="18" t="s">
        <v>56</v>
      </c>
      <c r="C20" s="86">
        <v>1100</v>
      </c>
      <c r="D20" s="103">
        <v>1100</v>
      </c>
      <c r="E20" s="103">
        <v>1100</v>
      </c>
      <c r="F20" s="103" t="s">
        <v>430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158" customFormat="1" ht="13.5" thickBot="1" x14ac:dyDescent="0.25">
      <c r="A21" s="23" t="s">
        <v>381</v>
      </c>
      <c r="B21" s="23" t="s">
        <v>57</v>
      </c>
      <c r="C21" s="87">
        <v>10000</v>
      </c>
      <c r="D21" s="104">
        <v>15000</v>
      </c>
      <c r="E21" s="104">
        <v>15000</v>
      </c>
      <c r="F21" s="104" t="s">
        <v>430</v>
      </c>
      <c r="G21" s="79"/>
      <c r="H21" s="29"/>
      <c r="I21" s="29"/>
      <c r="J21" s="2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thickTop="1" x14ac:dyDescent="0.2">
      <c r="A22" s="21"/>
      <c r="B22" s="11" t="s">
        <v>10</v>
      </c>
      <c r="C22" s="88">
        <f>SUM(C19:C21)</f>
        <v>46100</v>
      </c>
      <c r="D22" s="88">
        <f>SUM(D19:D21)</f>
        <v>52100</v>
      </c>
      <c r="E22" s="88">
        <f>SUM(E19:E21)</f>
        <v>52100</v>
      </c>
      <c r="F22" s="88">
        <f>SUM(F19:F21)</f>
        <v>0</v>
      </c>
      <c r="G22" s="191"/>
      <c r="H22" s="29"/>
      <c r="I22" s="29"/>
      <c r="J22" s="2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thickBot="1" x14ac:dyDescent="0.25">
      <c r="A23" s="23"/>
      <c r="B23" s="23"/>
      <c r="C23" s="87"/>
      <c r="D23" s="87"/>
      <c r="E23" s="87"/>
      <c r="F23" s="87"/>
    </row>
    <row r="24" spans="1:25" ht="14.25" thickTop="1" thickBot="1" x14ac:dyDescent="0.25">
      <c r="A24" s="47" t="s">
        <v>58</v>
      </c>
      <c r="B24" s="48"/>
      <c r="C24" s="99">
        <f>'PAGE 1'!C10+'PAGE 1'!C16+'PAGE 1'!C23+'PAGE 1'!C27+'PAGE 1'!C32+'PAGE 1'!C39+'2'!C12+'2'!C20+'2'!C27+'2'!C31+'2'!C36+'2'!C44+'2'!C50+'3'!C8+'3'!C12+'3'!C16+'3'!C22</f>
        <v>600632</v>
      </c>
      <c r="D24" s="99">
        <f>'PAGE 1'!D10+'PAGE 1'!D16+'PAGE 1'!D23+'PAGE 1'!D27+'PAGE 1'!D32+'PAGE 1'!D39+'2'!D12+'2'!D20+'2'!D27+'2'!D31+'2'!D36+'2'!D44+'2'!D50+'3'!D8+'3'!D12+'3'!D16+'3'!D22</f>
        <v>700440</v>
      </c>
      <c r="E24" s="99">
        <f>'PAGE 1'!E10+'PAGE 1'!E16+'PAGE 1'!E23+'PAGE 1'!E27+'PAGE 1'!E32+'PAGE 1'!E39+'2'!E12+'2'!E20+'2'!E27+'2'!E31+'2'!E36+'2'!E44+'2'!E50+'3'!E8+'3'!E12+'3'!E16+'3'!E22</f>
        <v>624195</v>
      </c>
      <c r="F24" s="99">
        <f>'PAGE 1'!F10+'PAGE 1'!F16+'PAGE 1'!F23+'PAGE 1'!F27+'PAGE 1'!F32+'PAGE 1'!F39+'2'!F12+'2'!F20+'2'!F27+'2'!F31+'2'!F36+'2'!F44+'2'!F50+'3'!F8+'3'!F12+'3'!F16+'3'!F22</f>
        <v>0</v>
      </c>
    </row>
    <row r="25" spans="1:25" ht="13.5" thickTop="1" x14ac:dyDescent="0.2">
      <c r="A25" s="21"/>
      <c r="B25" s="21"/>
      <c r="C25" s="90"/>
      <c r="D25" s="90"/>
      <c r="E25" s="90"/>
      <c r="F25" s="90"/>
    </row>
    <row r="26" spans="1:25" x14ac:dyDescent="0.2">
      <c r="A26" s="18"/>
      <c r="B26" s="18"/>
      <c r="C26" s="86"/>
      <c r="D26" s="86"/>
      <c r="E26" s="86"/>
      <c r="F26" s="86"/>
    </row>
    <row r="27" spans="1:25" x14ac:dyDescent="0.2">
      <c r="A27" s="18"/>
      <c r="B27" s="8" t="s">
        <v>59</v>
      </c>
      <c r="C27" s="86"/>
      <c r="D27" s="86"/>
      <c r="E27" s="86"/>
      <c r="F27" s="86"/>
    </row>
    <row r="28" spans="1:25" ht="13.5" thickBot="1" x14ac:dyDescent="0.25">
      <c r="A28" s="23" t="s">
        <v>382</v>
      </c>
      <c r="B28" s="23" t="s">
        <v>8</v>
      </c>
      <c r="C28" s="87">
        <v>15000</v>
      </c>
      <c r="D28" s="104">
        <v>16000</v>
      </c>
      <c r="E28" s="104">
        <v>16000</v>
      </c>
      <c r="F28" s="104" t="s">
        <v>430</v>
      </c>
    </row>
    <row r="29" spans="1:25" ht="13.5" thickTop="1" x14ac:dyDescent="0.2">
      <c r="A29" s="21" t="s">
        <v>60</v>
      </c>
      <c r="B29" s="11" t="s">
        <v>10</v>
      </c>
      <c r="C29" s="88">
        <f>SUM(C28)</f>
        <v>15000</v>
      </c>
      <c r="D29" s="88">
        <f>SUM(D28)</f>
        <v>16000</v>
      </c>
      <c r="E29" s="88">
        <f>SUM(E28)</f>
        <v>16000</v>
      </c>
      <c r="F29" s="88">
        <f>SUM(F28)</f>
        <v>0</v>
      </c>
    </row>
    <row r="30" spans="1:25" x14ac:dyDescent="0.2">
      <c r="A30" s="18"/>
      <c r="B30" s="18"/>
      <c r="C30" s="86"/>
      <c r="D30" s="86" t="s">
        <v>430</v>
      </c>
      <c r="E30" s="86" t="s">
        <v>430</v>
      </c>
      <c r="F30" s="86" t="s">
        <v>430</v>
      </c>
    </row>
    <row r="31" spans="1:25" x14ac:dyDescent="0.2">
      <c r="A31" s="18"/>
      <c r="B31" s="8" t="s">
        <v>61</v>
      </c>
      <c r="C31" s="86"/>
      <c r="D31" s="86"/>
      <c r="E31" s="86"/>
      <c r="F31" s="86"/>
    </row>
    <row r="32" spans="1:25" x14ac:dyDescent="0.2">
      <c r="A32" s="18" t="s">
        <v>383</v>
      </c>
      <c r="B32" s="18" t="s">
        <v>7</v>
      </c>
      <c r="C32" s="86">
        <v>5235</v>
      </c>
      <c r="D32" s="103">
        <v>5392</v>
      </c>
      <c r="E32" s="103">
        <v>5392</v>
      </c>
      <c r="F32" s="103" t="s">
        <v>430</v>
      </c>
    </row>
    <row r="33" spans="1:7" x14ac:dyDescent="0.2">
      <c r="A33" s="18" t="s">
        <v>384</v>
      </c>
      <c r="B33" s="18" t="s">
        <v>429</v>
      </c>
      <c r="C33" s="86">
        <v>0</v>
      </c>
      <c r="D33" s="103">
        <v>0</v>
      </c>
      <c r="E33" s="103">
        <v>0</v>
      </c>
      <c r="F33" s="86">
        <v>0</v>
      </c>
    </row>
    <row r="34" spans="1:7" x14ac:dyDescent="0.2">
      <c r="A34" s="18" t="s">
        <v>385</v>
      </c>
      <c r="B34" s="18" t="s">
        <v>62</v>
      </c>
      <c r="C34" s="86">
        <v>5844</v>
      </c>
      <c r="D34" s="103">
        <v>6019</v>
      </c>
      <c r="E34" s="103">
        <v>6019</v>
      </c>
      <c r="F34" s="103" t="s">
        <v>430</v>
      </c>
    </row>
    <row r="35" spans="1:7" ht="13.5" thickBot="1" x14ac:dyDescent="0.25">
      <c r="A35" s="23" t="s">
        <v>386</v>
      </c>
      <c r="B35" s="23" t="s">
        <v>63</v>
      </c>
      <c r="C35" s="87">
        <v>100</v>
      </c>
      <c r="D35" s="104">
        <v>100</v>
      </c>
      <c r="E35" s="104">
        <v>100</v>
      </c>
      <c r="F35" s="104" t="s">
        <v>430</v>
      </c>
    </row>
    <row r="36" spans="1:7" ht="13.5" thickTop="1" x14ac:dyDescent="0.2">
      <c r="A36" s="21" t="s">
        <v>64</v>
      </c>
      <c r="B36" s="11" t="s">
        <v>10</v>
      </c>
      <c r="C36" s="88">
        <f>SUM(C32:C35)</f>
        <v>11179</v>
      </c>
      <c r="D36" s="88">
        <f>SUM(D32:D35)</f>
        <v>11511</v>
      </c>
      <c r="E36" s="88">
        <f>SUM(E32:E35)</f>
        <v>11511</v>
      </c>
      <c r="F36" s="88">
        <f>SUM(F32:F35)</f>
        <v>0</v>
      </c>
    </row>
    <row r="37" spans="1:7" x14ac:dyDescent="0.2">
      <c r="A37" s="18"/>
      <c r="B37" s="18"/>
      <c r="C37" s="86"/>
      <c r="D37" s="86"/>
      <c r="E37" s="86"/>
      <c r="F37" s="86"/>
    </row>
    <row r="38" spans="1:7" x14ac:dyDescent="0.2">
      <c r="A38" s="18"/>
      <c r="B38" s="8" t="s">
        <v>65</v>
      </c>
      <c r="C38" s="86"/>
      <c r="D38" s="86"/>
      <c r="E38" s="86"/>
      <c r="F38" s="86"/>
    </row>
    <row r="39" spans="1:7" x14ac:dyDescent="0.2">
      <c r="A39" s="18" t="s">
        <v>387</v>
      </c>
      <c r="B39" s="18" t="s">
        <v>7</v>
      </c>
      <c r="C39" s="86">
        <v>1800</v>
      </c>
      <c r="D39" s="103">
        <v>1800</v>
      </c>
      <c r="E39" s="103">
        <v>1800</v>
      </c>
      <c r="F39" s="103" t="s">
        <v>430</v>
      </c>
    </row>
    <row r="40" spans="1:7" x14ac:dyDescent="0.2">
      <c r="A40" s="18"/>
      <c r="B40" s="18" t="s">
        <v>66</v>
      </c>
      <c r="C40" s="86">
        <v>1225</v>
      </c>
      <c r="D40" s="103">
        <v>1225</v>
      </c>
      <c r="E40" s="103">
        <v>1225</v>
      </c>
      <c r="F40" s="103" t="s">
        <v>430</v>
      </c>
    </row>
    <row r="41" spans="1:7" x14ac:dyDescent="0.2">
      <c r="A41" s="25" t="s">
        <v>465</v>
      </c>
      <c r="B41" s="25" t="s">
        <v>466</v>
      </c>
      <c r="C41" s="97">
        <v>0</v>
      </c>
      <c r="D41" s="240">
        <v>1225</v>
      </c>
      <c r="E41" s="240">
        <v>0</v>
      </c>
      <c r="F41" s="240" t="s">
        <v>430</v>
      </c>
    </row>
    <row r="42" spans="1:7" ht="13.5" thickBot="1" x14ac:dyDescent="0.25">
      <c r="A42" s="23" t="s">
        <v>388</v>
      </c>
      <c r="B42" s="23" t="s">
        <v>8</v>
      </c>
      <c r="C42" s="87">
        <v>150</v>
      </c>
      <c r="D42" s="104">
        <v>150</v>
      </c>
      <c r="E42" s="104">
        <v>150</v>
      </c>
      <c r="F42" s="104" t="s">
        <v>430</v>
      </c>
    </row>
    <row r="43" spans="1:7" ht="13.5" thickTop="1" x14ac:dyDescent="0.2">
      <c r="A43" s="21" t="s">
        <v>67</v>
      </c>
      <c r="B43" s="11" t="s">
        <v>10</v>
      </c>
      <c r="C43" s="88">
        <f>SUM(C39:C42)</f>
        <v>3175</v>
      </c>
      <c r="D43" s="88">
        <f>SUM(D39:D42)</f>
        <v>4400</v>
      </c>
      <c r="E43" s="88">
        <f>SUM(E39:E42)</f>
        <v>3175</v>
      </c>
      <c r="F43" s="88">
        <f>SUM(F39:F42)</f>
        <v>0</v>
      </c>
    </row>
    <row r="44" spans="1:7" x14ac:dyDescent="0.2">
      <c r="A44" s="18"/>
      <c r="B44" s="18"/>
      <c r="C44" s="86"/>
      <c r="D44" s="86"/>
      <c r="E44" s="86"/>
      <c r="F44" s="86"/>
    </row>
    <row r="45" spans="1:7" x14ac:dyDescent="0.2">
      <c r="A45" s="18"/>
      <c r="B45" s="8" t="s">
        <v>68</v>
      </c>
      <c r="C45" s="86"/>
      <c r="D45" s="86"/>
      <c r="E45" s="86"/>
      <c r="F45" s="86"/>
    </row>
    <row r="46" spans="1:7" x14ac:dyDescent="0.2">
      <c r="A46" s="18" t="s">
        <v>389</v>
      </c>
      <c r="B46" s="18" t="s">
        <v>69</v>
      </c>
      <c r="C46" s="86">
        <v>64993</v>
      </c>
      <c r="D46" s="103">
        <v>66943</v>
      </c>
      <c r="E46" s="103">
        <v>66943</v>
      </c>
      <c r="F46" s="103" t="s">
        <v>430</v>
      </c>
    </row>
    <row r="47" spans="1:7" x14ac:dyDescent="0.2">
      <c r="A47" s="18" t="s">
        <v>390</v>
      </c>
      <c r="B47" s="18" t="s">
        <v>303</v>
      </c>
      <c r="C47" s="86">
        <v>0</v>
      </c>
      <c r="D47" s="103">
        <v>0</v>
      </c>
      <c r="E47" s="103">
        <v>0</v>
      </c>
      <c r="F47" s="103">
        <v>0</v>
      </c>
      <c r="G47" s="82" t="s">
        <v>430</v>
      </c>
    </row>
    <row r="48" spans="1:7" x14ac:dyDescent="0.2">
      <c r="A48" s="18" t="s">
        <v>391</v>
      </c>
      <c r="B48" s="18" t="s">
        <v>429</v>
      </c>
      <c r="C48" s="86">
        <v>0</v>
      </c>
      <c r="D48" s="103">
        <v>0</v>
      </c>
      <c r="E48" s="103">
        <v>0</v>
      </c>
      <c r="F48" s="103">
        <v>0</v>
      </c>
    </row>
    <row r="49" spans="1:7" ht="13.5" thickBot="1" x14ac:dyDescent="0.25">
      <c r="A49" s="23" t="s">
        <v>392</v>
      </c>
      <c r="B49" s="23" t="s">
        <v>8</v>
      </c>
      <c r="C49" s="86">
        <v>3900</v>
      </c>
      <c r="D49" s="103">
        <v>4000</v>
      </c>
      <c r="E49" s="103">
        <v>4000</v>
      </c>
      <c r="F49" s="103" t="s">
        <v>430</v>
      </c>
    </row>
    <row r="50" spans="1:7" ht="14.25" thickTop="1" thickBot="1" x14ac:dyDescent="0.25">
      <c r="A50" s="21" t="s">
        <v>70</v>
      </c>
      <c r="B50" s="11" t="s">
        <v>10</v>
      </c>
      <c r="C50" s="88">
        <f>SUM(C46:C49)</f>
        <v>68893</v>
      </c>
      <c r="D50" s="88">
        <f>SUM(D46:D49)</f>
        <v>70943</v>
      </c>
      <c r="E50" s="88">
        <f>SUM(E46:E49)</f>
        <v>70943</v>
      </c>
      <c r="F50" s="88">
        <f>SUM(F46:F49)</f>
        <v>0</v>
      </c>
    </row>
    <row r="51" spans="1:7" ht="14.25" thickTop="1" thickBot="1" x14ac:dyDescent="0.25">
      <c r="A51" s="47" t="s">
        <v>71</v>
      </c>
      <c r="B51" s="48"/>
      <c r="C51" s="99">
        <f>C29+C36+C43+C50</f>
        <v>98247</v>
      </c>
      <c r="D51" s="99">
        <f>D29+D36+D43+D50</f>
        <v>102854</v>
      </c>
      <c r="E51" s="99">
        <f>E29+E36+E43+E50</f>
        <v>101629</v>
      </c>
      <c r="F51" s="99">
        <f>F29+F36+F43+F50</f>
        <v>0</v>
      </c>
    </row>
    <row r="52" spans="1:7" s="29" customFormat="1" ht="14.25" thickTop="1" thickBot="1" x14ac:dyDescent="0.25">
      <c r="C52" s="99"/>
      <c r="G52" s="79"/>
    </row>
    <row r="53" spans="1:7" s="29" customFormat="1" ht="13.5" thickTop="1" x14ac:dyDescent="0.2">
      <c r="G53" s="79"/>
    </row>
    <row r="54" spans="1:7" s="29" customFormat="1" x14ac:dyDescent="0.2">
      <c r="G54" s="79"/>
    </row>
    <row r="55" spans="1:7" s="29" customFormat="1" x14ac:dyDescent="0.2">
      <c r="G55" s="79"/>
    </row>
    <row r="56" spans="1:7" s="29" customFormat="1" x14ac:dyDescent="0.2">
      <c r="G56" s="79"/>
    </row>
    <row r="57" spans="1:7" s="29" customFormat="1" x14ac:dyDescent="0.2">
      <c r="G57" s="79"/>
    </row>
    <row r="58" spans="1:7" s="29" customFormat="1" x14ac:dyDescent="0.2">
      <c r="G58" s="79"/>
    </row>
  </sheetData>
  <phoneticPr fontId="7" type="noConversion"/>
  <printOptions horizontalCentered="1" gridLines="1"/>
  <pageMargins left="0.38" right="0" top="0.75" bottom="0.5" header="0.3" footer="0.25"/>
  <pageSetup scale="98" orientation="portrait" r:id="rId1"/>
  <headerFooter alignWithMargins="0">
    <oddHeader xml:space="preserve">&amp;C&amp;"Arial,Bold"&amp;16TOWN OF PENDLETON BUDGET FOR 2016
</oddHeader>
    <oddFooter>&amp;CPage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Layout" zoomScaleNormal="100" workbookViewId="0">
      <selection activeCell="D42" sqref="D42"/>
    </sheetView>
  </sheetViews>
  <sheetFormatPr defaultRowHeight="12.75" x14ac:dyDescent="0.2"/>
  <cols>
    <col min="1" max="1" width="11.42578125" customWidth="1"/>
    <col min="2" max="2" width="30.7109375" customWidth="1"/>
    <col min="3" max="3" width="15.7109375" customWidth="1"/>
    <col min="4" max="4" width="13.5703125" style="125" customWidth="1"/>
    <col min="5" max="6" width="13.7109375" customWidth="1"/>
    <col min="7" max="7" width="5.85546875" style="82" customWidth="1"/>
  </cols>
  <sheetData>
    <row r="1" spans="1:11" s="29" customFormat="1" ht="15.75" x14ac:dyDescent="0.25">
      <c r="A1" s="30"/>
      <c r="B1" s="31" t="s">
        <v>30</v>
      </c>
      <c r="C1" s="32"/>
      <c r="D1" s="126"/>
      <c r="E1" s="32"/>
      <c r="F1" s="33"/>
      <c r="G1" s="79"/>
    </row>
    <row r="2" spans="1:11" s="110" customFormat="1" x14ac:dyDescent="0.2">
      <c r="A2" s="119"/>
      <c r="B2" s="119"/>
      <c r="C2" s="119"/>
      <c r="D2" s="127"/>
      <c r="E2" s="119"/>
      <c r="F2" s="202"/>
      <c r="G2" s="192"/>
      <c r="H2" s="3"/>
      <c r="I2" s="3"/>
      <c r="J2" s="3"/>
      <c r="K2" s="3"/>
    </row>
    <row r="3" spans="1:11" s="29" customFormat="1" x14ac:dyDescent="0.2">
      <c r="A3" s="26" t="s">
        <v>0</v>
      </c>
      <c r="B3" s="26"/>
      <c r="C3" s="26" t="s">
        <v>2</v>
      </c>
      <c r="D3" s="128" t="s">
        <v>3</v>
      </c>
      <c r="E3" s="26" t="s">
        <v>273</v>
      </c>
      <c r="F3" s="26" t="s">
        <v>2</v>
      </c>
      <c r="G3" s="79"/>
    </row>
    <row r="4" spans="1:11" s="29" customFormat="1" x14ac:dyDescent="0.2">
      <c r="A4" s="5" t="s">
        <v>5</v>
      </c>
      <c r="B4" s="5" t="s">
        <v>1</v>
      </c>
      <c r="C4" s="5">
        <v>2015</v>
      </c>
      <c r="D4" s="134">
        <v>2016</v>
      </c>
      <c r="E4" s="5">
        <v>2016</v>
      </c>
      <c r="F4" s="134">
        <v>2016</v>
      </c>
      <c r="G4" s="79"/>
    </row>
    <row r="5" spans="1:11" s="29" customFormat="1" x14ac:dyDescent="0.2">
      <c r="A5" s="18"/>
      <c r="B5" s="18"/>
      <c r="C5" s="18"/>
      <c r="D5" s="86"/>
      <c r="E5" s="18"/>
      <c r="F5" s="18"/>
      <c r="G5" s="79"/>
    </row>
    <row r="6" spans="1:11" s="29" customFormat="1" x14ac:dyDescent="0.2">
      <c r="A6" s="18"/>
      <c r="B6" s="8" t="s">
        <v>72</v>
      </c>
      <c r="C6" s="18"/>
      <c r="D6" s="86"/>
      <c r="E6" s="18"/>
      <c r="F6" s="18"/>
      <c r="G6" s="79"/>
    </row>
    <row r="7" spans="1:11" s="29" customFormat="1" ht="13.5" thickBot="1" x14ac:dyDescent="0.25">
      <c r="A7" s="23" t="s">
        <v>393</v>
      </c>
      <c r="B7" s="23" t="s">
        <v>7</v>
      </c>
      <c r="C7" s="104">
        <v>2122</v>
      </c>
      <c r="D7" s="104">
        <v>2200</v>
      </c>
      <c r="E7" s="104">
        <v>2186</v>
      </c>
      <c r="F7" s="104" t="s">
        <v>430</v>
      </c>
      <c r="G7" s="79"/>
    </row>
    <row r="8" spans="1:11" s="29" customFormat="1" ht="13.5" thickTop="1" x14ac:dyDescent="0.2">
      <c r="A8" s="21" t="s">
        <v>73</v>
      </c>
      <c r="B8" s="11" t="s">
        <v>10</v>
      </c>
      <c r="C8" s="88">
        <f>SUM(C7)</f>
        <v>2122</v>
      </c>
      <c r="D8" s="88">
        <f>SUM(D7)</f>
        <v>2200</v>
      </c>
      <c r="E8" s="88">
        <f>SUM(E7)</f>
        <v>2186</v>
      </c>
      <c r="F8" s="88">
        <f>SUM(F7)</f>
        <v>0</v>
      </c>
      <c r="G8" s="79"/>
    </row>
    <row r="9" spans="1:11" s="29" customFormat="1" ht="13.5" thickBot="1" x14ac:dyDescent="0.25">
      <c r="A9" s="23"/>
      <c r="B9" s="23"/>
      <c r="C9" s="87"/>
      <c r="D9" s="87"/>
      <c r="E9" s="87"/>
      <c r="F9" s="87"/>
      <c r="G9" s="79"/>
    </row>
    <row r="10" spans="1:11" s="29" customFormat="1" ht="14.25" thickTop="1" thickBot="1" x14ac:dyDescent="0.25">
      <c r="A10" s="47" t="s">
        <v>74</v>
      </c>
      <c r="B10" s="48"/>
      <c r="C10" s="99">
        <f>C8</f>
        <v>2122</v>
      </c>
      <c r="D10" s="99">
        <f>D8</f>
        <v>2200</v>
      </c>
      <c r="E10" s="99">
        <f>E8</f>
        <v>2186</v>
      </c>
      <c r="F10" s="99">
        <f>F8</f>
        <v>0</v>
      </c>
      <c r="G10" s="79"/>
    </row>
    <row r="11" spans="1:11" s="29" customFormat="1" ht="13.5" thickTop="1" x14ac:dyDescent="0.2">
      <c r="A11" s="21"/>
      <c r="B11" s="21"/>
      <c r="C11" s="101"/>
      <c r="D11" s="101"/>
      <c r="E11" s="101"/>
      <c r="F11" s="101"/>
      <c r="G11" s="79"/>
    </row>
    <row r="12" spans="1:11" s="29" customFormat="1" x14ac:dyDescent="0.2">
      <c r="A12" s="21"/>
      <c r="B12" s="11"/>
      <c r="C12" s="90"/>
      <c r="D12" s="90" t="s">
        <v>430</v>
      </c>
      <c r="E12" s="90" t="s">
        <v>430</v>
      </c>
      <c r="F12" s="90" t="s">
        <v>430</v>
      </c>
      <c r="G12" s="79"/>
    </row>
    <row r="13" spans="1:11" s="29" customFormat="1" x14ac:dyDescent="0.2">
      <c r="A13" s="18"/>
      <c r="B13" s="8" t="s">
        <v>261</v>
      </c>
      <c r="C13" s="86"/>
      <c r="D13" s="86" t="s">
        <v>430</v>
      </c>
      <c r="E13" s="86" t="s">
        <v>430</v>
      </c>
      <c r="F13" s="86" t="s">
        <v>430</v>
      </c>
      <c r="G13" s="79"/>
    </row>
    <row r="14" spans="1:11" s="29" customFormat="1" x14ac:dyDescent="0.2">
      <c r="A14" s="18" t="s">
        <v>394</v>
      </c>
      <c r="B14" s="18" t="s">
        <v>7</v>
      </c>
      <c r="C14" s="103">
        <v>43250</v>
      </c>
      <c r="D14" s="103">
        <v>48250</v>
      </c>
      <c r="E14" s="103">
        <v>44548</v>
      </c>
      <c r="F14" s="103" t="s">
        <v>430</v>
      </c>
      <c r="G14" s="79"/>
    </row>
    <row r="15" spans="1:11" s="29" customFormat="1" x14ac:dyDescent="0.2">
      <c r="A15" s="18" t="s">
        <v>395</v>
      </c>
      <c r="B15" s="18" t="s">
        <v>7</v>
      </c>
      <c r="C15" s="103">
        <v>14708</v>
      </c>
      <c r="D15" s="239">
        <v>15149</v>
      </c>
      <c r="E15" s="103">
        <v>15149</v>
      </c>
      <c r="F15" s="103" t="s">
        <v>430</v>
      </c>
      <c r="G15" s="79"/>
    </row>
    <row r="16" spans="1:11" s="29" customFormat="1" ht="13.5" thickBot="1" x14ac:dyDescent="0.25">
      <c r="A16" s="23" t="s">
        <v>396</v>
      </c>
      <c r="B16" s="23" t="s">
        <v>8</v>
      </c>
      <c r="C16" s="87">
        <v>3000</v>
      </c>
      <c r="D16" s="104">
        <v>3000</v>
      </c>
      <c r="E16" s="104">
        <v>3000</v>
      </c>
      <c r="F16" s="104" t="s">
        <v>430</v>
      </c>
      <c r="G16" s="79"/>
    </row>
    <row r="17" spans="1:7" s="29" customFormat="1" ht="13.5" thickTop="1" x14ac:dyDescent="0.2">
      <c r="A17" s="21" t="s">
        <v>75</v>
      </c>
      <c r="B17" s="11" t="s">
        <v>10</v>
      </c>
      <c r="C17" s="88">
        <f>SUM(C14:C16)</f>
        <v>60958</v>
      </c>
      <c r="D17" s="88">
        <f>SUM(D14:D16)</f>
        <v>66399</v>
      </c>
      <c r="E17" s="88">
        <f>SUM(E14:E16)</f>
        <v>62697</v>
      </c>
      <c r="F17" s="88">
        <f>SUM(F14:F16)</f>
        <v>0</v>
      </c>
      <c r="G17" s="79"/>
    </row>
    <row r="18" spans="1:7" s="29" customFormat="1" x14ac:dyDescent="0.2">
      <c r="A18" s="18"/>
      <c r="B18" s="18"/>
      <c r="C18" s="86"/>
      <c r="D18" s="86" t="s">
        <v>430</v>
      </c>
      <c r="E18" s="86" t="s">
        <v>430</v>
      </c>
      <c r="F18" s="86" t="s">
        <v>430</v>
      </c>
      <c r="G18" s="79"/>
    </row>
    <row r="19" spans="1:7" s="29" customFormat="1" x14ac:dyDescent="0.2">
      <c r="A19" s="18"/>
      <c r="B19" s="8" t="s">
        <v>76</v>
      </c>
      <c r="C19" s="86"/>
      <c r="D19" s="86" t="s">
        <v>430</v>
      </c>
      <c r="E19" s="86" t="s">
        <v>430</v>
      </c>
      <c r="F19" s="86" t="s">
        <v>430</v>
      </c>
      <c r="G19" s="79"/>
    </row>
    <row r="20" spans="1:7" s="29" customFormat="1" ht="13.5" thickBot="1" x14ac:dyDescent="0.25">
      <c r="A20" s="23" t="s">
        <v>397</v>
      </c>
      <c r="B20" s="23" t="s">
        <v>8</v>
      </c>
      <c r="C20" s="104">
        <v>13500</v>
      </c>
      <c r="D20" s="104">
        <v>13500</v>
      </c>
      <c r="E20" s="104">
        <v>13500</v>
      </c>
      <c r="F20" s="104" t="s">
        <v>430</v>
      </c>
      <c r="G20" s="79"/>
    </row>
    <row r="21" spans="1:7" s="29" customFormat="1" ht="13.5" thickTop="1" x14ac:dyDescent="0.2">
      <c r="A21" s="21" t="s">
        <v>77</v>
      </c>
      <c r="B21" s="11" t="s">
        <v>10</v>
      </c>
      <c r="C21" s="88">
        <f>SUM(C20)</f>
        <v>13500</v>
      </c>
      <c r="D21" s="88">
        <f>SUM(D20)</f>
        <v>13500</v>
      </c>
      <c r="E21" s="88">
        <f>SUM(E20)</f>
        <v>13500</v>
      </c>
      <c r="F21" s="88">
        <f>SUM(F20)</f>
        <v>0</v>
      </c>
      <c r="G21" s="79"/>
    </row>
    <row r="22" spans="1:7" s="29" customFormat="1" ht="13.5" thickBot="1" x14ac:dyDescent="0.25">
      <c r="A22" s="23"/>
      <c r="B22" s="23"/>
      <c r="C22" s="87"/>
      <c r="D22" s="87"/>
      <c r="E22" s="87"/>
      <c r="F22" s="87"/>
      <c r="G22" s="79"/>
    </row>
    <row r="23" spans="1:7" s="29" customFormat="1" ht="14.25" thickTop="1" thickBot="1" x14ac:dyDescent="0.25">
      <c r="A23" s="49" t="s">
        <v>78</v>
      </c>
      <c r="B23" s="50"/>
      <c r="C23" s="89">
        <f>C17+C21</f>
        <v>74458</v>
      </c>
      <c r="D23" s="89">
        <f>D17+D21</f>
        <v>79899</v>
      </c>
      <c r="E23" s="89">
        <f>E17+E21</f>
        <v>76197</v>
      </c>
      <c r="F23" s="89">
        <f>F17+F21</f>
        <v>0</v>
      </c>
      <c r="G23" s="79"/>
    </row>
    <row r="24" spans="1:7" s="29" customFormat="1" ht="13.5" thickTop="1" x14ac:dyDescent="0.2">
      <c r="A24" s="21"/>
      <c r="B24" s="21"/>
      <c r="C24" s="90"/>
      <c r="D24" s="90"/>
      <c r="E24" s="90"/>
      <c r="F24" s="90"/>
      <c r="G24" s="79"/>
    </row>
    <row r="25" spans="1:7" s="29" customFormat="1" x14ac:dyDescent="0.2">
      <c r="A25" s="18"/>
      <c r="B25" s="18"/>
      <c r="C25" s="86"/>
      <c r="D25" s="86"/>
      <c r="E25" s="86"/>
      <c r="F25" s="86"/>
      <c r="G25" s="79"/>
    </row>
    <row r="26" spans="1:7" s="29" customFormat="1" x14ac:dyDescent="0.2">
      <c r="A26" s="18"/>
      <c r="B26" s="8" t="s">
        <v>79</v>
      </c>
      <c r="C26" s="86"/>
      <c r="D26" s="86"/>
      <c r="E26" s="86"/>
      <c r="F26" s="86"/>
      <c r="G26" s="79"/>
    </row>
    <row r="27" spans="1:7" s="29" customFormat="1" ht="13.5" thickBot="1" x14ac:dyDescent="0.25">
      <c r="A27" s="23" t="s">
        <v>398</v>
      </c>
      <c r="B27" s="23" t="s">
        <v>80</v>
      </c>
      <c r="C27" s="87">
        <v>1500</v>
      </c>
      <c r="D27" s="104">
        <v>1500</v>
      </c>
      <c r="E27" s="104">
        <v>1500</v>
      </c>
      <c r="F27" s="104" t="s">
        <v>430</v>
      </c>
      <c r="G27" s="79"/>
    </row>
    <row r="28" spans="1:7" s="29" customFormat="1" ht="14.25" thickTop="1" thickBot="1" x14ac:dyDescent="0.25">
      <c r="A28" s="48"/>
      <c r="B28" s="47" t="s">
        <v>10</v>
      </c>
      <c r="C28" s="102">
        <f>SUM(C27)</f>
        <v>1500</v>
      </c>
      <c r="D28" s="102">
        <f>SUM(D27)</f>
        <v>1500</v>
      </c>
      <c r="E28" s="102">
        <f>SUM(E27)</f>
        <v>1500</v>
      </c>
      <c r="F28" s="102">
        <f>SUM(F27)</f>
        <v>0</v>
      </c>
      <c r="G28" s="79"/>
    </row>
    <row r="29" spans="1:7" s="29" customFormat="1" ht="14.25" thickTop="1" thickBot="1" x14ac:dyDescent="0.25">
      <c r="A29" s="48"/>
      <c r="B29" s="47"/>
      <c r="C29" s="102"/>
      <c r="D29" s="102" t="s">
        <v>430</v>
      </c>
      <c r="E29" s="102" t="s">
        <v>430</v>
      </c>
      <c r="F29" s="102" t="s">
        <v>430</v>
      </c>
      <c r="G29" s="79"/>
    </row>
    <row r="30" spans="1:7" s="29" customFormat="1" ht="14.25" thickTop="1" thickBot="1" x14ac:dyDescent="0.25">
      <c r="A30" s="49" t="s">
        <v>267</v>
      </c>
      <c r="B30" s="50"/>
      <c r="C30" s="89">
        <f>C28</f>
        <v>1500</v>
      </c>
      <c r="D30" s="89">
        <f>D28</f>
        <v>1500</v>
      </c>
      <c r="E30" s="89">
        <f>E28</f>
        <v>1500</v>
      </c>
      <c r="F30" s="89">
        <f>F28</f>
        <v>0</v>
      </c>
      <c r="G30" s="79"/>
    </row>
    <row r="31" spans="1:7" s="29" customFormat="1" ht="13.5" thickTop="1" x14ac:dyDescent="0.2">
      <c r="A31" s="21"/>
      <c r="B31" s="21"/>
      <c r="C31" s="90"/>
      <c r="D31" s="90"/>
      <c r="E31" s="90"/>
      <c r="F31" s="90"/>
      <c r="G31" s="79"/>
    </row>
    <row r="32" spans="1:7" s="29" customFormat="1" x14ac:dyDescent="0.2">
      <c r="A32" s="18"/>
      <c r="B32" s="18"/>
      <c r="C32" s="86"/>
      <c r="D32" s="86"/>
      <c r="E32" s="86"/>
      <c r="F32" s="86"/>
      <c r="G32" s="79"/>
    </row>
    <row r="33" spans="1:7" s="29" customFormat="1" x14ac:dyDescent="0.2">
      <c r="A33" s="18"/>
      <c r="B33" s="8" t="s">
        <v>81</v>
      </c>
      <c r="C33" s="86"/>
      <c r="D33" s="86"/>
      <c r="E33" s="86"/>
      <c r="F33" s="86"/>
      <c r="G33" s="79"/>
    </row>
    <row r="34" spans="1:7" s="29" customFormat="1" x14ac:dyDescent="0.2">
      <c r="A34" s="18" t="s">
        <v>399</v>
      </c>
      <c r="B34" s="18" t="s">
        <v>83</v>
      </c>
      <c r="C34" s="103">
        <v>7400</v>
      </c>
      <c r="D34" s="103">
        <v>7400</v>
      </c>
      <c r="E34" s="103">
        <v>7622</v>
      </c>
      <c r="F34" s="103" t="s">
        <v>430</v>
      </c>
      <c r="G34" s="79"/>
    </row>
    <row r="35" spans="1:7" s="29" customFormat="1" x14ac:dyDescent="0.2">
      <c r="A35" s="18" t="s">
        <v>400</v>
      </c>
      <c r="B35" s="18" t="s">
        <v>429</v>
      </c>
      <c r="C35" s="86">
        <v>20000</v>
      </c>
      <c r="D35" s="103">
        <v>20000</v>
      </c>
      <c r="E35" s="103">
        <v>75000</v>
      </c>
      <c r="F35" s="103" t="s">
        <v>430</v>
      </c>
      <c r="G35" s="79"/>
    </row>
    <row r="36" spans="1:7" s="29" customFormat="1" ht="13.5" thickBot="1" x14ac:dyDescent="0.25">
      <c r="A36" s="23" t="s">
        <v>401</v>
      </c>
      <c r="B36" s="23" t="s">
        <v>8</v>
      </c>
      <c r="C36" s="104">
        <v>20000</v>
      </c>
      <c r="D36" s="104">
        <v>20000</v>
      </c>
      <c r="E36" s="104">
        <v>20000</v>
      </c>
      <c r="F36" s="104" t="s">
        <v>430</v>
      </c>
      <c r="G36" s="79"/>
    </row>
    <row r="37" spans="1:7" s="29" customFormat="1" ht="14.25" thickTop="1" thickBot="1" x14ac:dyDescent="0.25">
      <c r="A37" s="10" t="s">
        <v>606</v>
      </c>
      <c r="B37" s="10" t="s">
        <v>607</v>
      </c>
      <c r="C37" s="104">
        <v>0</v>
      </c>
      <c r="D37" s="104">
        <v>13000</v>
      </c>
      <c r="E37" s="104">
        <v>13000</v>
      </c>
      <c r="F37" s="104">
        <v>0</v>
      </c>
      <c r="G37" s="79"/>
    </row>
    <row r="38" spans="1:7" s="29" customFormat="1" ht="13.5" thickTop="1" x14ac:dyDescent="0.2">
      <c r="A38" s="21" t="s">
        <v>82</v>
      </c>
      <c r="B38" s="11" t="s">
        <v>10</v>
      </c>
      <c r="C38" s="209">
        <f>SUM(C34:C37)</f>
        <v>47400</v>
      </c>
      <c r="D38" s="209">
        <f>SUM(D34:D37)</f>
        <v>60400</v>
      </c>
      <c r="E38" s="209">
        <f>SUM(E34:E37)</f>
        <v>115622</v>
      </c>
      <c r="F38" s="209">
        <f>SUM(F34:F37)</f>
        <v>0</v>
      </c>
      <c r="G38" s="79"/>
    </row>
    <row r="39" spans="1:7" s="29" customFormat="1" x14ac:dyDescent="0.2">
      <c r="A39" s="18"/>
      <c r="B39" s="18"/>
      <c r="C39" s="86"/>
      <c r="D39" s="86"/>
      <c r="E39" s="86"/>
      <c r="F39" s="86"/>
      <c r="G39" s="79"/>
    </row>
    <row r="40" spans="1:7" s="29" customFormat="1" x14ac:dyDescent="0.2">
      <c r="A40" s="18"/>
      <c r="B40" s="8" t="s">
        <v>84</v>
      </c>
      <c r="C40" s="86"/>
      <c r="D40" s="86"/>
      <c r="E40" s="86"/>
      <c r="F40" s="86"/>
      <c r="G40" s="79"/>
    </row>
    <row r="41" spans="1:7" s="29" customFormat="1" x14ac:dyDescent="0.2">
      <c r="A41" s="18" t="s">
        <v>402</v>
      </c>
      <c r="B41" s="18" t="s">
        <v>7</v>
      </c>
      <c r="C41" s="103">
        <v>41200</v>
      </c>
      <c r="D41" s="103">
        <v>45000</v>
      </c>
      <c r="E41" s="103">
        <v>45000</v>
      </c>
      <c r="F41" s="103" t="s">
        <v>430</v>
      </c>
      <c r="G41" s="79"/>
    </row>
    <row r="42" spans="1:7" s="29" customFormat="1" x14ac:dyDescent="0.2">
      <c r="A42" s="7" t="s">
        <v>473</v>
      </c>
      <c r="B42" s="7" t="s">
        <v>429</v>
      </c>
      <c r="C42" s="86">
        <v>0</v>
      </c>
      <c r="D42" s="103">
        <v>0</v>
      </c>
      <c r="E42" s="103">
        <v>0</v>
      </c>
      <c r="F42" s="103">
        <v>0</v>
      </c>
      <c r="G42" s="79"/>
    </row>
    <row r="43" spans="1:7" s="29" customFormat="1" x14ac:dyDescent="0.2">
      <c r="A43" s="18" t="s">
        <v>403</v>
      </c>
      <c r="B43" s="18" t="s">
        <v>8</v>
      </c>
      <c r="C43" s="86">
        <v>6565</v>
      </c>
      <c r="D43" s="103">
        <v>7000</v>
      </c>
      <c r="E43" s="103">
        <v>7000</v>
      </c>
      <c r="F43" s="103">
        <v>0</v>
      </c>
      <c r="G43" s="79"/>
    </row>
    <row r="44" spans="1:7" s="29" customFormat="1" x14ac:dyDescent="0.2">
      <c r="A44" s="98" t="s">
        <v>460</v>
      </c>
      <c r="B44" s="18" t="s">
        <v>461</v>
      </c>
      <c r="C44" s="86">
        <v>1000</v>
      </c>
      <c r="D44" s="103">
        <v>1000</v>
      </c>
      <c r="E44" s="103">
        <v>1000</v>
      </c>
      <c r="F44" s="103" t="s">
        <v>430</v>
      </c>
      <c r="G44" s="79"/>
    </row>
    <row r="45" spans="1:7" s="29" customFormat="1" x14ac:dyDescent="0.2">
      <c r="A45" s="98" t="s">
        <v>462</v>
      </c>
      <c r="B45" s="18" t="s">
        <v>461</v>
      </c>
      <c r="C45" s="103">
        <v>20000</v>
      </c>
      <c r="D45" s="103">
        <v>20000</v>
      </c>
      <c r="E45" s="103">
        <v>20000</v>
      </c>
      <c r="F45" s="103" t="s">
        <v>430</v>
      </c>
      <c r="G45" s="79"/>
    </row>
    <row r="46" spans="1:7" s="29" customFormat="1" ht="13.5" thickBot="1" x14ac:dyDescent="0.25">
      <c r="A46" s="98" t="s">
        <v>404</v>
      </c>
      <c r="B46" s="18" t="s">
        <v>429</v>
      </c>
      <c r="C46" s="86">
        <v>0</v>
      </c>
      <c r="D46" s="86">
        <v>0</v>
      </c>
      <c r="E46" s="86">
        <v>0</v>
      </c>
      <c r="F46" s="86">
        <v>0</v>
      </c>
      <c r="G46" s="79"/>
    </row>
    <row r="47" spans="1:7" s="29" customFormat="1" ht="13.5" thickTop="1" x14ac:dyDescent="0.2">
      <c r="A47" s="34" t="s">
        <v>85</v>
      </c>
      <c r="B47" s="11" t="s">
        <v>10</v>
      </c>
      <c r="C47" s="208">
        <f>SUM(C41:C46)</f>
        <v>68765</v>
      </c>
      <c r="D47" s="208">
        <f>SUM(D41:D46)</f>
        <v>73000</v>
      </c>
      <c r="E47" s="208">
        <f>SUM(E41:E46)</f>
        <v>73000</v>
      </c>
      <c r="F47" s="208">
        <f>SUM(F41:F46)</f>
        <v>0</v>
      </c>
      <c r="G47" s="79"/>
    </row>
    <row r="48" spans="1:7" s="29" customFormat="1" x14ac:dyDescent="0.2">
      <c r="D48" s="129"/>
      <c r="G48" s="79"/>
    </row>
    <row r="49" spans="4:7" s="29" customFormat="1" x14ac:dyDescent="0.2">
      <c r="D49" s="129"/>
      <c r="G49" s="79"/>
    </row>
    <row r="50" spans="4:7" s="29" customFormat="1" x14ac:dyDescent="0.2">
      <c r="D50" s="129"/>
      <c r="G50" s="79"/>
    </row>
    <row r="51" spans="4:7" s="29" customFormat="1" x14ac:dyDescent="0.2">
      <c r="D51" s="129"/>
      <c r="G51" s="79"/>
    </row>
    <row r="52" spans="4:7" s="29" customFormat="1" x14ac:dyDescent="0.2">
      <c r="D52" s="129"/>
      <c r="G52" s="79"/>
    </row>
    <row r="53" spans="4:7" s="29" customFormat="1" x14ac:dyDescent="0.2">
      <c r="D53" s="129"/>
      <c r="G53" s="79"/>
    </row>
    <row r="54" spans="4:7" s="29" customFormat="1" x14ac:dyDescent="0.2">
      <c r="D54" s="129"/>
      <c r="G54" s="79"/>
    </row>
    <row r="55" spans="4:7" s="29" customFormat="1" x14ac:dyDescent="0.2">
      <c r="D55" s="129"/>
      <c r="G55" s="79"/>
    </row>
    <row r="56" spans="4:7" s="29" customFormat="1" x14ac:dyDescent="0.2">
      <c r="D56" s="129"/>
      <c r="G56" s="79"/>
    </row>
    <row r="57" spans="4:7" s="29" customFormat="1" x14ac:dyDescent="0.2">
      <c r="D57" s="129"/>
      <c r="G57" s="79"/>
    </row>
    <row r="58" spans="4:7" s="29" customFormat="1" x14ac:dyDescent="0.2">
      <c r="D58" s="129"/>
      <c r="G58" s="79"/>
    </row>
    <row r="59" spans="4:7" s="29" customFormat="1" x14ac:dyDescent="0.2">
      <c r="D59" s="129"/>
      <c r="G59" s="79"/>
    </row>
    <row r="60" spans="4:7" s="29" customFormat="1" x14ac:dyDescent="0.2">
      <c r="D60" s="129"/>
      <c r="G60" s="79"/>
    </row>
    <row r="61" spans="4:7" s="29" customFormat="1" x14ac:dyDescent="0.2">
      <c r="D61" s="129"/>
      <c r="G61" s="79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&amp;C&amp;"Arial,Bold"&amp;18Town Budget for 2016</oddHeader>
    <oddFooter>&amp;CPage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view="pageLayout" zoomScaleNormal="100" workbookViewId="0">
      <selection activeCell="D42" sqref="D42"/>
    </sheetView>
  </sheetViews>
  <sheetFormatPr defaultRowHeight="12.75" x14ac:dyDescent="0.2"/>
  <cols>
    <col min="1" max="1" width="10.85546875" customWidth="1"/>
    <col min="2" max="2" width="31.28515625" customWidth="1"/>
    <col min="3" max="3" width="15.7109375" customWidth="1"/>
    <col min="4" max="6" width="15.7109375" style="125" customWidth="1"/>
    <col min="7" max="7" width="9.140625" style="82"/>
  </cols>
  <sheetData>
    <row r="1" spans="1:10" ht="15.75" x14ac:dyDescent="0.25">
      <c r="A1" s="30"/>
      <c r="B1" s="31" t="s">
        <v>30</v>
      </c>
      <c r="C1" s="32"/>
      <c r="D1" s="126"/>
      <c r="E1" s="126"/>
      <c r="F1" s="203"/>
    </row>
    <row r="2" spans="1:10" s="110" customFormat="1" x14ac:dyDescent="0.2">
      <c r="D2" s="132"/>
      <c r="E2" s="133"/>
      <c r="F2" s="204"/>
      <c r="G2" s="192"/>
      <c r="H2" s="3"/>
      <c r="I2" s="3"/>
      <c r="J2" s="3"/>
    </row>
    <row r="3" spans="1:10" x14ac:dyDescent="0.2">
      <c r="A3" s="4" t="s">
        <v>0</v>
      </c>
      <c r="B3" s="4"/>
      <c r="C3" s="130" t="s">
        <v>2</v>
      </c>
      <c r="D3" s="130" t="s">
        <v>3</v>
      </c>
      <c r="E3" s="130" t="s">
        <v>273</v>
      </c>
      <c r="F3" s="130" t="s">
        <v>2</v>
      </c>
    </row>
    <row r="4" spans="1:10" x14ac:dyDescent="0.2">
      <c r="A4" s="5" t="s">
        <v>5</v>
      </c>
      <c r="B4" s="5" t="s">
        <v>1</v>
      </c>
      <c r="C4" s="134">
        <v>2015</v>
      </c>
      <c r="D4" s="134">
        <v>2016</v>
      </c>
      <c r="E4" s="134">
        <v>2016</v>
      </c>
      <c r="F4" s="134">
        <v>2016</v>
      </c>
    </row>
    <row r="5" spans="1:10" x14ac:dyDescent="0.2">
      <c r="A5" s="18"/>
      <c r="B5" s="8" t="s">
        <v>86</v>
      </c>
      <c r="C5" s="86"/>
      <c r="D5" s="103" t="s">
        <v>430</v>
      </c>
      <c r="E5" s="103" t="s">
        <v>430</v>
      </c>
      <c r="F5" s="86"/>
    </row>
    <row r="6" spans="1:10" x14ac:dyDescent="0.2">
      <c r="A6" s="18" t="s">
        <v>356</v>
      </c>
      <c r="B6" s="18" t="s">
        <v>83</v>
      </c>
      <c r="C6" s="86">
        <v>0</v>
      </c>
      <c r="D6" s="103">
        <v>0</v>
      </c>
      <c r="E6" s="103">
        <v>0</v>
      </c>
      <c r="F6" s="103" t="s">
        <v>430</v>
      </c>
    </row>
    <row r="7" spans="1:10" ht="13.5" thickBot="1" x14ac:dyDescent="0.25">
      <c r="A7" s="23" t="s">
        <v>355</v>
      </c>
      <c r="B7" s="23" t="s">
        <v>298</v>
      </c>
      <c r="C7" s="87">
        <v>1500</v>
      </c>
      <c r="D7" s="104">
        <v>1500</v>
      </c>
      <c r="E7" s="104">
        <v>1500</v>
      </c>
      <c r="F7" s="104" t="s">
        <v>430</v>
      </c>
    </row>
    <row r="8" spans="1:10" ht="13.5" thickTop="1" x14ac:dyDescent="0.2">
      <c r="A8" s="21" t="s">
        <v>87</v>
      </c>
      <c r="B8" s="11" t="s">
        <v>10</v>
      </c>
      <c r="C8" s="88">
        <f>SUM(C6:C7)</f>
        <v>1500</v>
      </c>
      <c r="D8" s="88">
        <f>SUM(D6:D7)</f>
        <v>1500</v>
      </c>
      <c r="E8" s="88">
        <f>SUM(E6:E7)</f>
        <v>1500</v>
      </c>
      <c r="F8" s="88">
        <f>SUM(F6:F7)</f>
        <v>0</v>
      </c>
    </row>
    <row r="9" spans="1:10" x14ac:dyDescent="0.2">
      <c r="A9" s="18"/>
      <c r="B9" s="18"/>
      <c r="C9" s="86"/>
      <c r="D9" s="86"/>
      <c r="E9" s="86"/>
      <c r="F9" s="86"/>
    </row>
    <row r="10" spans="1:10" x14ac:dyDescent="0.2">
      <c r="A10" s="18"/>
      <c r="B10" s="8" t="s">
        <v>88</v>
      </c>
      <c r="C10" s="86"/>
      <c r="D10" s="86"/>
      <c r="E10" s="86"/>
      <c r="F10" s="86"/>
    </row>
    <row r="11" spans="1:10" x14ac:dyDescent="0.2">
      <c r="A11" s="18" t="s">
        <v>354</v>
      </c>
      <c r="B11" s="18" t="s">
        <v>8</v>
      </c>
      <c r="C11" s="86">
        <v>0</v>
      </c>
      <c r="D11" s="86">
        <v>0</v>
      </c>
      <c r="E11" s="86">
        <v>0</v>
      </c>
      <c r="F11" s="86"/>
    </row>
    <row r="12" spans="1:10" x14ac:dyDescent="0.2">
      <c r="A12" s="18"/>
      <c r="B12" s="18" t="s">
        <v>89</v>
      </c>
      <c r="C12" s="86">
        <v>15000</v>
      </c>
      <c r="D12" s="103">
        <v>15000</v>
      </c>
      <c r="E12" s="103">
        <v>15000</v>
      </c>
      <c r="F12" s="103" t="s">
        <v>430</v>
      </c>
    </row>
    <row r="13" spans="1:10" ht="13.5" thickBot="1" x14ac:dyDescent="0.25">
      <c r="A13" s="23"/>
      <c r="B13" s="23" t="s">
        <v>90</v>
      </c>
      <c r="C13" s="87">
        <v>15000</v>
      </c>
      <c r="D13" s="104">
        <v>15000</v>
      </c>
      <c r="E13" s="104">
        <v>15000</v>
      </c>
      <c r="F13" s="104" t="s">
        <v>430</v>
      </c>
    </row>
    <row r="14" spans="1:10" ht="13.5" thickTop="1" x14ac:dyDescent="0.2">
      <c r="A14" s="21" t="s">
        <v>91</v>
      </c>
      <c r="B14" s="11" t="s">
        <v>10</v>
      </c>
      <c r="C14" s="88">
        <f>SUM(C12:C13)</f>
        <v>30000</v>
      </c>
      <c r="D14" s="88">
        <f>SUM(D12:D13)</f>
        <v>30000</v>
      </c>
      <c r="E14" s="88">
        <f>SUM(E12:E13)</f>
        <v>30000</v>
      </c>
      <c r="F14" s="88">
        <f>SUM(F12:F13)</f>
        <v>0</v>
      </c>
    </row>
    <row r="15" spans="1:10" x14ac:dyDescent="0.2">
      <c r="A15" s="18"/>
      <c r="B15" s="18"/>
      <c r="C15" s="103" t="s">
        <v>430</v>
      </c>
      <c r="D15" s="86"/>
      <c r="E15" s="103" t="s">
        <v>430</v>
      </c>
      <c r="F15" s="103" t="s">
        <v>430</v>
      </c>
    </row>
    <row r="16" spans="1:10" x14ac:dyDescent="0.2">
      <c r="A16" s="18"/>
      <c r="B16" s="8" t="s">
        <v>92</v>
      </c>
      <c r="C16" s="86"/>
      <c r="D16" s="86"/>
      <c r="E16" s="86"/>
      <c r="F16" s="86"/>
    </row>
    <row r="17" spans="1:6" x14ac:dyDescent="0.2">
      <c r="A17" s="18" t="s">
        <v>353</v>
      </c>
      <c r="B17" s="18" t="s">
        <v>83</v>
      </c>
      <c r="C17" s="103">
        <v>879</v>
      </c>
      <c r="D17" s="103">
        <v>905</v>
      </c>
      <c r="E17" s="103">
        <v>905</v>
      </c>
      <c r="F17" s="103" t="s">
        <v>430</v>
      </c>
    </row>
    <row r="18" spans="1:6" ht="13.5" thickBot="1" x14ac:dyDescent="0.25">
      <c r="A18" s="23" t="s">
        <v>352</v>
      </c>
      <c r="B18" s="23" t="s">
        <v>8</v>
      </c>
      <c r="C18" s="87">
        <v>100</v>
      </c>
      <c r="D18" s="104">
        <v>100</v>
      </c>
      <c r="E18" s="104">
        <v>100</v>
      </c>
      <c r="F18" s="104" t="s">
        <v>430</v>
      </c>
    </row>
    <row r="19" spans="1:6" ht="13.5" thickTop="1" x14ac:dyDescent="0.2">
      <c r="A19" s="21" t="s">
        <v>93</v>
      </c>
      <c r="B19" s="11" t="s">
        <v>10</v>
      </c>
      <c r="C19" s="88">
        <f>SUM(C17:C18)</f>
        <v>979</v>
      </c>
      <c r="D19" s="88">
        <f>SUM(D17:D18)</f>
        <v>1005</v>
      </c>
      <c r="E19" s="88">
        <f>SUM(E17:E18)</f>
        <v>1005</v>
      </c>
      <c r="F19" s="88">
        <f>SUM(F17:F18)</f>
        <v>0</v>
      </c>
    </row>
    <row r="20" spans="1:6" x14ac:dyDescent="0.2">
      <c r="A20" s="21"/>
      <c r="B20" s="11"/>
      <c r="C20" s="88"/>
      <c r="D20" s="88"/>
      <c r="E20" s="88"/>
      <c r="F20" s="88" t="s">
        <v>430</v>
      </c>
    </row>
    <row r="21" spans="1:6" x14ac:dyDescent="0.2">
      <c r="A21" s="18"/>
      <c r="B21" s="8" t="s">
        <v>278</v>
      </c>
      <c r="C21" s="86"/>
      <c r="D21" s="86" t="s">
        <v>430</v>
      </c>
      <c r="E21" s="86" t="s">
        <v>430</v>
      </c>
      <c r="F21" s="86" t="s">
        <v>430</v>
      </c>
    </row>
    <row r="22" spans="1:6" x14ac:dyDescent="0.2">
      <c r="A22" s="25" t="s">
        <v>351</v>
      </c>
      <c r="B22" s="25" t="s">
        <v>299</v>
      </c>
      <c r="C22" s="97">
        <v>0</v>
      </c>
      <c r="D22" s="240" t="s">
        <v>430</v>
      </c>
      <c r="E22" s="240" t="s">
        <v>430</v>
      </c>
      <c r="F22" s="97">
        <v>0</v>
      </c>
    </row>
    <row r="23" spans="1:6" ht="13.5" thickBot="1" x14ac:dyDescent="0.25">
      <c r="A23" s="23" t="s">
        <v>350</v>
      </c>
      <c r="B23" s="23" t="s">
        <v>283</v>
      </c>
      <c r="C23" s="87">
        <v>2500</v>
      </c>
      <c r="D23" s="104">
        <v>2500</v>
      </c>
      <c r="E23" s="104">
        <v>2500</v>
      </c>
      <c r="F23" s="104" t="s">
        <v>430</v>
      </c>
    </row>
    <row r="24" spans="1:6" ht="13.5" thickTop="1" x14ac:dyDescent="0.2">
      <c r="A24" s="21" t="s">
        <v>272</v>
      </c>
      <c r="B24" s="11" t="s">
        <v>10</v>
      </c>
      <c r="C24" s="88">
        <f>SUM(C22:C23)</f>
        <v>2500</v>
      </c>
      <c r="D24" s="88">
        <f>SUM(D22:D23)</f>
        <v>2500</v>
      </c>
      <c r="E24" s="88">
        <f>SUM(E22:E23)</f>
        <v>2500</v>
      </c>
      <c r="F24" s="88">
        <f>SUM(F22:F23)</f>
        <v>0</v>
      </c>
    </row>
    <row r="25" spans="1:6" x14ac:dyDescent="0.2">
      <c r="A25" s="18"/>
      <c r="B25" s="18"/>
      <c r="C25" s="86"/>
      <c r="D25" s="86"/>
      <c r="E25" s="86"/>
      <c r="F25" s="86"/>
    </row>
    <row r="26" spans="1:6" x14ac:dyDescent="0.2">
      <c r="A26" s="18"/>
      <c r="B26" s="8" t="s">
        <v>94</v>
      </c>
      <c r="C26" s="86"/>
      <c r="D26" s="86"/>
      <c r="E26" s="86"/>
      <c r="F26" s="86"/>
    </row>
    <row r="27" spans="1:6" ht="13.5" thickBot="1" x14ac:dyDescent="0.25">
      <c r="A27" s="23" t="s">
        <v>349</v>
      </c>
      <c r="B27" s="23" t="s">
        <v>8</v>
      </c>
      <c r="C27" s="87">
        <v>6000</v>
      </c>
      <c r="D27" s="104">
        <v>6000</v>
      </c>
      <c r="E27" s="104">
        <v>6000</v>
      </c>
      <c r="F27" s="104" t="s">
        <v>430</v>
      </c>
    </row>
    <row r="28" spans="1:6" ht="13.5" thickTop="1" x14ac:dyDescent="0.2">
      <c r="A28" s="21" t="s">
        <v>95</v>
      </c>
      <c r="B28" s="11" t="s">
        <v>10</v>
      </c>
      <c r="C28" s="88">
        <f>SUM(C27)</f>
        <v>6000</v>
      </c>
      <c r="D28" s="88">
        <f>SUM(D27)</f>
        <v>6000</v>
      </c>
      <c r="E28" s="88">
        <f>SUM(E27)</f>
        <v>6000</v>
      </c>
      <c r="F28" s="88">
        <f>SUM(F27)</f>
        <v>0</v>
      </c>
    </row>
    <row r="29" spans="1:6" x14ac:dyDescent="0.2">
      <c r="A29" s="18"/>
      <c r="B29" s="18"/>
      <c r="C29" s="86"/>
      <c r="D29" s="86" t="s">
        <v>430</v>
      </c>
      <c r="E29" s="86" t="s">
        <v>430</v>
      </c>
      <c r="F29" s="86" t="s">
        <v>430</v>
      </c>
    </row>
    <row r="30" spans="1:6" x14ac:dyDescent="0.2">
      <c r="A30" s="18"/>
      <c r="B30" s="8" t="s">
        <v>96</v>
      </c>
      <c r="C30" s="86"/>
      <c r="D30" s="86" t="s">
        <v>430</v>
      </c>
      <c r="E30" s="86" t="s">
        <v>430</v>
      </c>
      <c r="F30" s="86" t="s">
        <v>430</v>
      </c>
    </row>
    <row r="31" spans="1:6" ht="13.5" thickBot="1" x14ac:dyDescent="0.25">
      <c r="A31" s="23" t="s">
        <v>348</v>
      </c>
      <c r="B31" s="23" t="s">
        <v>8</v>
      </c>
      <c r="C31" s="87">
        <v>11500</v>
      </c>
      <c r="D31" s="104">
        <v>13000</v>
      </c>
      <c r="E31" s="104">
        <v>13000</v>
      </c>
      <c r="F31" s="104" t="s">
        <v>430</v>
      </c>
    </row>
    <row r="32" spans="1:6" ht="13.5" thickTop="1" x14ac:dyDescent="0.2">
      <c r="A32" s="21" t="s">
        <v>97</v>
      </c>
      <c r="B32" s="11" t="s">
        <v>10</v>
      </c>
      <c r="C32" s="88">
        <f>SUM(C31)</f>
        <v>11500</v>
      </c>
      <c r="D32" s="88">
        <f>SUM(D31)</f>
        <v>13000</v>
      </c>
      <c r="E32" s="88">
        <f>SUM(E31)</f>
        <v>13000</v>
      </c>
      <c r="F32" s="88">
        <f>SUM(F31)</f>
        <v>0</v>
      </c>
    </row>
    <row r="33" spans="1:7" x14ac:dyDescent="0.2">
      <c r="A33" s="18"/>
      <c r="B33" s="18"/>
      <c r="C33" s="86"/>
      <c r="D33" s="86"/>
      <c r="E33" s="86"/>
      <c r="F33" s="86"/>
    </row>
    <row r="34" spans="1:7" x14ac:dyDescent="0.2">
      <c r="A34" s="18"/>
      <c r="B34" s="8" t="s">
        <v>98</v>
      </c>
      <c r="C34" s="86"/>
      <c r="D34" s="86"/>
      <c r="E34" s="86"/>
      <c r="F34" s="86"/>
    </row>
    <row r="35" spans="1:7" ht="13.5" thickBot="1" x14ac:dyDescent="0.25">
      <c r="A35" s="23" t="s">
        <v>347</v>
      </c>
      <c r="B35" s="23" t="s">
        <v>8</v>
      </c>
      <c r="C35" s="87">
        <v>9700</v>
      </c>
      <c r="D35" s="104">
        <v>9900</v>
      </c>
      <c r="E35" s="104">
        <v>9900</v>
      </c>
      <c r="F35" s="104" t="s">
        <v>430</v>
      </c>
    </row>
    <row r="36" spans="1:7" ht="13.5" thickTop="1" x14ac:dyDescent="0.2">
      <c r="A36" s="21" t="s">
        <v>99</v>
      </c>
      <c r="B36" s="11" t="s">
        <v>10</v>
      </c>
      <c r="C36" s="88">
        <f>SUM(C35)</f>
        <v>9700</v>
      </c>
      <c r="D36" s="88">
        <f>SUM(D35)</f>
        <v>9900</v>
      </c>
      <c r="E36" s="88">
        <f>SUM(E35)</f>
        <v>9900</v>
      </c>
      <c r="F36" s="88">
        <f>SUM(F35)</f>
        <v>0</v>
      </c>
    </row>
    <row r="37" spans="1:7" x14ac:dyDescent="0.2">
      <c r="A37" s="18"/>
      <c r="B37" s="18"/>
      <c r="C37" s="86"/>
      <c r="D37" s="86"/>
      <c r="E37" s="86"/>
      <c r="F37" s="86"/>
    </row>
    <row r="38" spans="1:7" x14ac:dyDescent="0.2">
      <c r="A38" s="18"/>
      <c r="B38" s="8" t="s">
        <v>100</v>
      </c>
      <c r="C38" s="86"/>
      <c r="D38" s="86"/>
      <c r="E38" s="86"/>
      <c r="F38" s="86"/>
    </row>
    <row r="39" spans="1:7" ht="13.5" thickBot="1" x14ac:dyDescent="0.25">
      <c r="A39" s="23" t="s">
        <v>346</v>
      </c>
      <c r="B39" s="10" t="s">
        <v>474</v>
      </c>
      <c r="C39" s="87">
        <v>150</v>
      </c>
      <c r="D39" s="104">
        <v>150</v>
      </c>
      <c r="E39" s="104">
        <v>150</v>
      </c>
      <c r="F39" s="104" t="s">
        <v>430</v>
      </c>
    </row>
    <row r="40" spans="1:7" ht="13.5" thickTop="1" x14ac:dyDescent="0.2">
      <c r="A40" s="21" t="s">
        <v>101</v>
      </c>
      <c r="B40" s="11" t="s">
        <v>10</v>
      </c>
      <c r="C40" s="88">
        <f>SUM(C39)</f>
        <v>150</v>
      </c>
      <c r="D40" s="88">
        <f>SUM(D39)</f>
        <v>150</v>
      </c>
      <c r="E40" s="88">
        <f>SUM(E39)</f>
        <v>150</v>
      </c>
      <c r="F40" s="88">
        <f>SUM(F39)</f>
        <v>0</v>
      </c>
    </row>
    <row r="41" spans="1:7" ht="13.5" thickBot="1" x14ac:dyDescent="0.25">
      <c r="A41" s="23"/>
      <c r="B41" s="23"/>
      <c r="C41" s="87"/>
      <c r="D41" s="87"/>
      <c r="E41" s="87"/>
      <c r="F41" s="87"/>
    </row>
    <row r="42" spans="1:7" ht="14.25" thickTop="1" thickBot="1" x14ac:dyDescent="0.25">
      <c r="A42" s="47" t="s">
        <v>102</v>
      </c>
      <c r="B42" s="48"/>
      <c r="C42" s="99">
        <f>C8+C14+C19+C24+C28+C32+C36+C40</f>
        <v>62329</v>
      </c>
      <c r="D42" s="99">
        <f>D8+D14+D19+D24+D28+D32+D36+D40</f>
        <v>64055</v>
      </c>
      <c r="E42" s="99">
        <f>E8+E14+E19+E24+E28+E32+E36+E40</f>
        <v>64055</v>
      </c>
      <c r="F42" s="99">
        <f>F8+F14+F19+F24+F28+F32+F36+F40</f>
        <v>0</v>
      </c>
    </row>
    <row r="43" spans="1:7" ht="13.5" thickTop="1" x14ac:dyDescent="0.2">
      <c r="A43" s="21"/>
      <c r="B43" s="21"/>
      <c r="C43" s="90"/>
      <c r="D43" s="90"/>
      <c r="E43" s="90"/>
      <c r="F43" s="90"/>
    </row>
    <row r="44" spans="1:7" x14ac:dyDescent="0.2">
      <c r="A44" s="18"/>
      <c r="B44" s="8" t="s">
        <v>103</v>
      </c>
      <c r="C44" s="86"/>
      <c r="D44" s="86"/>
      <c r="E44" s="86"/>
      <c r="F44" s="86"/>
    </row>
    <row r="45" spans="1:7" x14ac:dyDescent="0.2">
      <c r="A45" s="18" t="s">
        <v>345</v>
      </c>
      <c r="B45" s="18" t="s">
        <v>83</v>
      </c>
      <c r="C45" s="86">
        <v>5067</v>
      </c>
      <c r="D45" s="103">
        <v>5219</v>
      </c>
      <c r="E45" s="103">
        <v>5219</v>
      </c>
      <c r="F45" s="103" t="s">
        <v>430</v>
      </c>
    </row>
    <row r="46" spans="1:7" x14ac:dyDescent="0.2">
      <c r="A46" s="18" t="s">
        <v>304</v>
      </c>
      <c r="B46" s="18" t="s">
        <v>453</v>
      </c>
      <c r="C46" s="86">
        <v>800</v>
      </c>
      <c r="D46" s="103">
        <v>1000</v>
      </c>
      <c r="E46" s="103">
        <v>1000</v>
      </c>
      <c r="F46" s="103" t="s">
        <v>430</v>
      </c>
      <c r="G46" s="82" t="s">
        <v>430</v>
      </c>
    </row>
    <row r="47" spans="1:7" ht="13.5" thickBot="1" x14ac:dyDescent="0.25">
      <c r="A47" s="23" t="s">
        <v>344</v>
      </c>
      <c r="B47" s="23" t="s">
        <v>8</v>
      </c>
      <c r="C47" s="87">
        <v>400</v>
      </c>
      <c r="D47" s="104">
        <v>400</v>
      </c>
      <c r="E47" s="104">
        <v>400</v>
      </c>
      <c r="F47" s="104" t="s">
        <v>430</v>
      </c>
    </row>
    <row r="48" spans="1:7" ht="13.5" thickTop="1" x14ac:dyDescent="0.2">
      <c r="A48" s="34" t="s">
        <v>104</v>
      </c>
      <c r="B48" s="35" t="s">
        <v>10</v>
      </c>
      <c r="C48" s="100">
        <f>SUM(C45:C47)</f>
        <v>6267</v>
      </c>
      <c r="D48" s="100">
        <f>SUM(D45:D47)</f>
        <v>6619</v>
      </c>
      <c r="E48" s="100">
        <f>SUM(E45:E47)</f>
        <v>6619</v>
      </c>
      <c r="F48" s="100">
        <f>SUM(F45:F47)</f>
        <v>0</v>
      </c>
    </row>
    <row r="49" spans="3:7" s="29" customFormat="1" x14ac:dyDescent="0.2">
      <c r="C49" s="36"/>
      <c r="D49" s="129"/>
      <c r="E49" s="129"/>
      <c r="F49" s="129"/>
      <c r="G49" s="79"/>
    </row>
    <row r="50" spans="3:7" s="29" customFormat="1" x14ac:dyDescent="0.2">
      <c r="C50" s="36"/>
      <c r="D50" s="129"/>
      <c r="E50" s="129"/>
      <c r="F50" s="129"/>
      <c r="G50" s="79"/>
    </row>
    <row r="51" spans="3:7" s="29" customFormat="1" x14ac:dyDescent="0.2">
      <c r="C51" s="36"/>
      <c r="D51" s="129"/>
      <c r="E51" s="129"/>
      <c r="F51" s="129"/>
      <c r="G51" s="79"/>
    </row>
    <row r="52" spans="3:7" s="29" customFormat="1" x14ac:dyDescent="0.2">
      <c r="C52" s="36"/>
      <c r="D52" s="129"/>
      <c r="E52" s="129"/>
      <c r="F52" s="129"/>
      <c r="G52" s="79"/>
    </row>
    <row r="53" spans="3:7" s="29" customFormat="1" x14ac:dyDescent="0.2">
      <c r="C53" s="36"/>
      <c r="D53" s="129"/>
      <c r="E53" s="129"/>
      <c r="F53" s="129"/>
      <c r="G53" s="79"/>
    </row>
    <row r="54" spans="3:7" s="29" customFormat="1" x14ac:dyDescent="0.2">
      <c r="C54" s="36"/>
      <c r="D54" s="129"/>
      <c r="E54" s="129"/>
      <c r="F54" s="129"/>
      <c r="G54" s="79"/>
    </row>
    <row r="55" spans="3:7" s="29" customFormat="1" x14ac:dyDescent="0.2">
      <c r="C55" s="36"/>
      <c r="D55" s="129"/>
      <c r="E55" s="129"/>
      <c r="F55" s="129"/>
      <c r="G55" s="79"/>
    </row>
    <row r="56" spans="3:7" s="29" customFormat="1" x14ac:dyDescent="0.2">
      <c r="C56" s="36"/>
      <c r="D56" s="129"/>
      <c r="E56" s="129"/>
      <c r="F56" s="129"/>
      <c r="G56" s="79"/>
    </row>
    <row r="57" spans="3:7" s="29" customFormat="1" x14ac:dyDescent="0.2">
      <c r="C57" s="36"/>
      <c r="D57" s="129"/>
      <c r="E57" s="129"/>
      <c r="F57" s="129"/>
      <c r="G57" s="79"/>
    </row>
    <row r="58" spans="3:7" s="29" customFormat="1" x14ac:dyDescent="0.2">
      <c r="C58" s="36"/>
      <c r="D58" s="129"/>
      <c r="E58" s="129"/>
      <c r="F58" s="129"/>
      <c r="G58" s="79"/>
    </row>
  </sheetData>
  <phoneticPr fontId="7" type="noConversion"/>
  <printOptions horizontalCentered="1" gridLines="1"/>
  <pageMargins left="0" right="0" top="0.75" bottom="0.5" header="0.25" footer="0.25"/>
  <pageSetup orientation="portrait" r:id="rId1"/>
  <headerFooter alignWithMargins="0">
    <oddHeader>&amp;C&amp;"Arial,Bold"&amp;16TOWN OF PENDLETON BUDGET FOR 2016</oddHeader>
    <oddFooter>&amp;CPage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view="pageLayout" topLeftCell="A22" zoomScaleNormal="100" workbookViewId="0">
      <selection activeCell="D42" sqref="D42"/>
    </sheetView>
  </sheetViews>
  <sheetFormatPr defaultRowHeight="12.75" x14ac:dyDescent="0.2"/>
  <cols>
    <col min="1" max="1" width="11.5703125" customWidth="1"/>
    <col min="2" max="2" width="29" customWidth="1"/>
    <col min="3" max="3" width="12.85546875" customWidth="1"/>
    <col min="4" max="4" width="13.28515625" customWidth="1"/>
    <col min="5" max="6" width="12.85546875" customWidth="1"/>
    <col min="7" max="7" width="9.5703125" style="82" bestFit="1" customWidth="1"/>
    <col min="8" max="8" width="16.140625" customWidth="1"/>
  </cols>
  <sheetData>
    <row r="1" spans="1:11" ht="15.75" x14ac:dyDescent="0.25">
      <c r="A1" s="30"/>
      <c r="B1" s="31" t="s">
        <v>30</v>
      </c>
      <c r="C1" s="32"/>
      <c r="D1" s="32"/>
      <c r="E1" s="32"/>
      <c r="F1" s="33"/>
    </row>
    <row r="2" spans="1:11" s="109" customFormat="1" x14ac:dyDescent="0.2">
      <c r="D2" s="118"/>
      <c r="E2" s="110"/>
      <c r="F2" s="202"/>
      <c r="G2" s="200"/>
      <c r="H2" s="195"/>
      <c r="I2" s="195"/>
      <c r="J2" s="195"/>
      <c r="K2" s="195"/>
    </row>
    <row r="3" spans="1:11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</row>
    <row r="4" spans="1:11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</row>
    <row r="5" spans="1:11" x14ac:dyDescent="0.2">
      <c r="A5" s="18"/>
      <c r="B5" s="8" t="s">
        <v>105</v>
      </c>
      <c r="C5" s="20"/>
      <c r="D5" s="20"/>
      <c r="E5" s="20"/>
      <c r="F5" s="20"/>
    </row>
    <row r="6" spans="1:11" x14ac:dyDescent="0.2">
      <c r="A6" s="18" t="s">
        <v>324</v>
      </c>
      <c r="B6" s="18" t="s">
        <v>83</v>
      </c>
      <c r="C6" s="103">
        <v>9552</v>
      </c>
      <c r="D6" s="103">
        <v>9839</v>
      </c>
      <c r="E6" s="103">
        <v>9839</v>
      </c>
      <c r="F6" s="103" t="s">
        <v>430</v>
      </c>
    </row>
    <row r="7" spans="1:11" x14ac:dyDescent="0.2">
      <c r="A7" s="18"/>
      <c r="B7" s="18" t="s">
        <v>66</v>
      </c>
      <c r="C7" s="103">
        <v>4142</v>
      </c>
      <c r="D7" s="103">
        <v>4266</v>
      </c>
      <c r="E7" s="103">
        <v>4266</v>
      </c>
      <c r="F7" s="103" t="s">
        <v>430</v>
      </c>
    </row>
    <row r="8" spans="1:11" x14ac:dyDescent="0.2">
      <c r="A8" s="18" t="s">
        <v>325</v>
      </c>
      <c r="B8" s="18" t="s">
        <v>106</v>
      </c>
      <c r="C8" s="86">
        <v>11987</v>
      </c>
      <c r="D8" s="103">
        <v>12347</v>
      </c>
      <c r="E8" s="103">
        <v>12347</v>
      </c>
      <c r="F8" s="103" t="s">
        <v>430</v>
      </c>
    </row>
    <row r="9" spans="1:11" x14ac:dyDescent="0.2">
      <c r="A9" s="18" t="s">
        <v>326</v>
      </c>
      <c r="B9" s="18" t="s">
        <v>107</v>
      </c>
      <c r="C9" s="86">
        <v>1510</v>
      </c>
      <c r="D9" s="103">
        <v>1555</v>
      </c>
      <c r="E9" s="103">
        <v>1555</v>
      </c>
      <c r="F9" s="103" t="s">
        <v>430</v>
      </c>
    </row>
    <row r="10" spans="1:11" x14ac:dyDescent="0.2">
      <c r="A10" s="18" t="s">
        <v>327</v>
      </c>
      <c r="B10" s="18" t="s">
        <v>429</v>
      </c>
      <c r="C10" s="86">
        <v>1000</v>
      </c>
      <c r="D10" s="103">
        <v>1000</v>
      </c>
      <c r="E10" s="103">
        <v>1000</v>
      </c>
      <c r="F10" s="103" t="s">
        <v>430</v>
      </c>
    </row>
    <row r="11" spans="1:11" x14ac:dyDescent="0.2">
      <c r="A11" s="25" t="s">
        <v>328</v>
      </c>
      <c r="B11" s="25" t="s">
        <v>8</v>
      </c>
      <c r="C11" s="86">
        <v>2000</v>
      </c>
      <c r="D11" s="103">
        <v>2000</v>
      </c>
      <c r="E11" s="103">
        <v>2000</v>
      </c>
      <c r="F11" s="103" t="s">
        <v>430</v>
      </c>
    </row>
    <row r="12" spans="1:11" ht="13.5" thickBot="1" x14ac:dyDescent="0.25">
      <c r="A12" s="23" t="s">
        <v>330</v>
      </c>
      <c r="B12" s="23" t="s">
        <v>454</v>
      </c>
      <c r="C12" s="87">
        <v>1200</v>
      </c>
      <c r="D12" s="104">
        <v>1200</v>
      </c>
      <c r="E12" s="104">
        <v>1200</v>
      </c>
      <c r="F12" s="104" t="s">
        <v>430</v>
      </c>
    </row>
    <row r="13" spans="1:11" ht="13.5" thickTop="1" x14ac:dyDescent="0.2">
      <c r="A13" s="21" t="s">
        <v>108</v>
      </c>
      <c r="B13" s="11" t="s">
        <v>10</v>
      </c>
      <c r="C13" s="88">
        <f>SUM(C6:C12)</f>
        <v>31391</v>
      </c>
      <c r="D13" s="88">
        <f>SUM(D6:D12)</f>
        <v>32207</v>
      </c>
      <c r="E13" s="88">
        <f>SUM(E6:E12)</f>
        <v>32207</v>
      </c>
      <c r="F13" s="88">
        <f>SUM(F6:F12)</f>
        <v>0</v>
      </c>
    </row>
    <row r="14" spans="1:11" x14ac:dyDescent="0.2">
      <c r="A14" s="18"/>
      <c r="B14" s="18"/>
      <c r="C14" s="86"/>
      <c r="D14" s="86" t="s">
        <v>430</v>
      </c>
      <c r="E14" s="86" t="s">
        <v>430</v>
      </c>
      <c r="F14" s="86" t="s">
        <v>430</v>
      </c>
    </row>
    <row r="15" spans="1:11" x14ac:dyDescent="0.2">
      <c r="A15" s="18"/>
      <c r="B15" s="8" t="s">
        <v>109</v>
      </c>
      <c r="C15" s="86"/>
      <c r="D15" s="86"/>
      <c r="E15" s="86"/>
      <c r="F15" s="86"/>
    </row>
    <row r="16" spans="1:11" x14ac:dyDescent="0.2">
      <c r="A16" s="18" t="s">
        <v>329</v>
      </c>
      <c r="B16" s="235" t="s">
        <v>621</v>
      </c>
      <c r="C16" s="103">
        <v>2987</v>
      </c>
      <c r="D16" s="103">
        <v>1000</v>
      </c>
      <c r="E16" s="103">
        <v>1000</v>
      </c>
      <c r="F16" s="103" t="s">
        <v>430</v>
      </c>
    </row>
    <row r="17" spans="1:9" ht="13.5" thickBot="1" x14ac:dyDescent="0.25">
      <c r="A17" s="23" t="s">
        <v>331</v>
      </c>
      <c r="B17" s="23" t="s">
        <v>8</v>
      </c>
      <c r="C17" s="104">
        <v>500</v>
      </c>
      <c r="D17" s="104">
        <v>500</v>
      </c>
      <c r="E17" s="104">
        <v>500</v>
      </c>
      <c r="F17" s="104" t="s">
        <v>430</v>
      </c>
    </row>
    <row r="18" spans="1:9" ht="14.25" thickTop="1" thickBot="1" x14ac:dyDescent="0.25">
      <c r="A18" s="48" t="s">
        <v>110</v>
      </c>
      <c r="B18" s="47" t="s">
        <v>10</v>
      </c>
      <c r="C18" s="102">
        <f>SUM(C16:C17)</f>
        <v>3487</v>
      </c>
      <c r="D18" s="102">
        <f t="shared" ref="D18:F18" si="0">SUM(D16:D17)</f>
        <v>1500</v>
      </c>
      <c r="E18" s="102">
        <f t="shared" si="0"/>
        <v>1500</v>
      </c>
      <c r="F18" s="102">
        <f t="shared" si="0"/>
        <v>0</v>
      </c>
    </row>
    <row r="19" spans="1:9" ht="13.5" thickTop="1" x14ac:dyDescent="0.2">
      <c r="A19" s="21"/>
      <c r="B19" s="21"/>
      <c r="C19" s="90"/>
      <c r="D19" s="90" t="s">
        <v>430</v>
      </c>
      <c r="E19" s="90" t="s">
        <v>430</v>
      </c>
      <c r="F19" s="90" t="s">
        <v>430</v>
      </c>
    </row>
    <row r="20" spans="1:9" x14ac:dyDescent="0.2">
      <c r="A20" s="18"/>
      <c r="B20" s="8" t="s">
        <v>275</v>
      </c>
      <c r="C20" s="86"/>
      <c r="D20" s="86"/>
      <c r="E20" s="86"/>
      <c r="F20" s="86" t="s">
        <v>430</v>
      </c>
    </row>
    <row r="21" spans="1:9" x14ac:dyDescent="0.2">
      <c r="A21" s="18" t="s">
        <v>332</v>
      </c>
      <c r="B21" s="18" t="s">
        <v>8</v>
      </c>
      <c r="C21" s="86">
        <v>5000</v>
      </c>
      <c r="D21" s="103">
        <v>4000</v>
      </c>
      <c r="E21" s="103">
        <v>4000</v>
      </c>
      <c r="F21" s="103" t="s">
        <v>430</v>
      </c>
    </row>
    <row r="22" spans="1:9" x14ac:dyDescent="0.2">
      <c r="A22" s="222" t="s">
        <v>501</v>
      </c>
      <c r="B22" s="222" t="s">
        <v>499</v>
      </c>
      <c r="C22" s="221">
        <v>0</v>
      </c>
      <c r="D22" s="245">
        <v>0</v>
      </c>
      <c r="E22" s="245">
        <v>0</v>
      </c>
      <c r="F22" s="245">
        <v>0</v>
      </c>
    </row>
    <row r="23" spans="1:9" ht="13.5" thickBot="1" x14ac:dyDescent="0.25">
      <c r="A23" s="23"/>
      <c r="B23" s="43" t="s">
        <v>10</v>
      </c>
      <c r="C23" s="223">
        <f>SUM(C21:C22)</f>
        <v>5000</v>
      </c>
      <c r="D23" s="223">
        <f>SUM(D21:D22)</f>
        <v>4000</v>
      </c>
      <c r="E23" s="223">
        <f>SUM(E21:E22)</f>
        <v>4000</v>
      </c>
      <c r="F23" s="223">
        <f>SUM(F21:F22)</f>
        <v>0</v>
      </c>
    </row>
    <row r="24" spans="1:9" ht="13.5" thickTop="1" x14ac:dyDescent="0.2">
      <c r="A24" s="21"/>
      <c r="B24" s="11"/>
      <c r="C24" s="88"/>
      <c r="D24" s="88"/>
      <c r="E24" s="88"/>
      <c r="F24" s="88"/>
    </row>
    <row r="25" spans="1:9" x14ac:dyDescent="0.2">
      <c r="A25" s="18"/>
      <c r="B25" s="8" t="s">
        <v>111</v>
      </c>
      <c r="C25" s="86"/>
      <c r="D25" s="86"/>
      <c r="E25" s="86"/>
      <c r="F25" s="86"/>
    </row>
    <row r="26" spans="1:9" x14ac:dyDescent="0.2">
      <c r="A26" s="18" t="s">
        <v>333</v>
      </c>
      <c r="B26" s="18" t="s">
        <v>83</v>
      </c>
      <c r="C26" s="91">
        <v>58400</v>
      </c>
      <c r="D26" s="239">
        <v>60150</v>
      </c>
      <c r="E26" s="239">
        <v>60150</v>
      </c>
      <c r="F26" s="239" t="s">
        <v>430</v>
      </c>
    </row>
    <row r="27" spans="1:9" x14ac:dyDescent="0.2">
      <c r="A27" s="25" t="s">
        <v>334</v>
      </c>
      <c r="B27" s="25" t="s">
        <v>285</v>
      </c>
      <c r="C27" s="105">
        <v>5000</v>
      </c>
      <c r="D27" s="253">
        <v>5000</v>
      </c>
      <c r="E27" s="253">
        <v>5000</v>
      </c>
      <c r="F27" s="253" t="s">
        <v>430</v>
      </c>
    </row>
    <row r="28" spans="1:9" ht="13.5" thickBot="1" x14ac:dyDescent="0.25">
      <c r="A28" s="23" t="s">
        <v>335</v>
      </c>
      <c r="B28" s="23" t="s">
        <v>8</v>
      </c>
      <c r="C28" s="93">
        <v>45000</v>
      </c>
      <c r="D28" s="254">
        <v>140000</v>
      </c>
      <c r="E28" s="254">
        <v>140000</v>
      </c>
      <c r="F28" s="254" t="s">
        <v>430</v>
      </c>
    </row>
    <row r="29" spans="1:9" ht="13.5" thickTop="1" x14ac:dyDescent="0.2">
      <c r="A29" s="21" t="s">
        <v>112</v>
      </c>
      <c r="B29" s="11" t="s">
        <v>10</v>
      </c>
      <c r="C29" s="88">
        <f>SUM(C26:C28)</f>
        <v>108400</v>
      </c>
      <c r="D29" s="88">
        <f>SUM(D26:D28)</f>
        <v>205150</v>
      </c>
      <c r="E29" s="88">
        <f>SUM(E26:E28)</f>
        <v>205150</v>
      </c>
      <c r="F29" s="88">
        <f>SUM(F26:F28)</f>
        <v>0</v>
      </c>
    </row>
    <row r="30" spans="1:9" x14ac:dyDescent="0.2">
      <c r="A30" s="18"/>
      <c r="B30" s="8" t="s">
        <v>113</v>
      </c>
      <c r="C30" s="86"/>
      <c r="D30" s="86" t="s">
        <v>430</v>
      </c>
      <c r="E30" s="86" t="s">
        <v>430</v>
      </c>
      <c r="F30" s="86" t="s">
        <v>430</v>
      </c>
      <c r="I30" s="85"/>
    </row>
    <row r="31" spans="1:9" ht="13.5" thickBot="1" x14ac:dyDescent="0.25">
      <c r="A31" s="23" t="s">
        <v>336</v>
      </c>
      <c r="B31" s="23" t="s">
        <v>8</v>
      </c>
      <c r="C31" s="190">
        <v>1000</v>
      </c>
      <c r="D31" s="190">
        <v>1000</v>
      </c>
      <c r="E31" s="190">
        <v>3000</v>
      </c>
      <c r="F31" s="190" t="s">
        <v>430</v>
      </c>
      <c r="I31" s="85"/>
    </row>
    <row r="32" spans="1:9" ht="13.5" thickTop="1" x14ac:dyDescent="0.2">
      <c r="A32" s="21" t="s">
        <v>114</v>
      </c>
      <c r="B32" s="11" t="s">
        <v>10</v>
      </c>
      <c r="C32" s="88">
        <f>SUM(C31)</f>
        <v>1000</v>
      </c>
      <c r="D32" s="88">
        <f>SUM(D31)</f>
        <v>1000</v>
      </c>
      <c r="E32" s="88">
        <f>SUM(E31)</f>
        <v>3000</v>
      </c>
      <c r="F32" s="88">
        <f>SUM(F31)</f>
        <v>0</v>
      </c>
    </row>
    <row r="33" spans="1:24" ht="13.5" thickBot="1" x14ac:dyDescent="0.25">
      <c r="A33" s="23"/>
      <c r="B33" s="23"/>
      <c r="C33" s="87"/>
      <c r="D33" s="87"/>
      <c r="E33" s="87"/>
      <c r="F33" s="87"/>
    </row>
    <row r="34" spans="1:24" ht="14.25" thickTop="1" thickBot="1" x14ac:dyDescent="0.25">
      <c r="A34" s="47" t="s">
        <v>115</v>
      </c>
      <c r="B34" s="47"/>
      <c r="C34" s="99">
        <f>'5'!C48+'6'!C13+'6'!C18+'6'!C23+'6'!C29+'6'!C32</f>
        <v>155545</v>
      </c>
      <c r="D34" s="99">
        <f>'5'!D48+'6'!D13+'6'!D18+'6'!D23+'6'!D29+'6'!D32</f>
        <v>250476</v>
      </c>
      <c r="E34" s="99">
        <f>'5'!E48+'6'!E13+'6'!E18+'6'!E23+'6'!E29+'6'!E32</f>
        <v>252476</v>
      </c>
      <c r="F34" s="99">
        <f>'5'!F48+'6'!F13+'6'!F18+'6'!F23+'6'!F29+'6'!F32</f>
        <v>0</v>
      </c>
    </row>
    <row r="35" spans="1:24" ht="13.5" thickTop="1" x14ac:dyDescent="0.2">
      <c r="A35" s="160"/>
      <c r="B35" s="160"/>
      <c r="C35" s="161"/>
      <c r="D35" s="161"/>
      <c r="E35" s="161"/>
      <c r="F35" s="161"/>
    </row>
    <row r="36" spans="1:24" x14ac:dyDescent="0.2">
      <c r="A36" s="18" t="s">
        <v>337</v>
      </c>
      <c r="B36" s="18" t="s">
        <v>116</v>
      </c>
      <c r="C36" s="86">
        <v>2000</v>
      </c>
      <c r="D36" s="103">
        <v>2000</v>
      </c>
      <c r="E36" s="103">
        <v>2000</v>
      </c>
      <c r="F36" s="103" t="s">
        <v>430</v>
      </c>
    </row>
    <row r="37" spans="1:24" x14ac:dyDescent="0.2">
      <c r="A37" s="18" t="s">
        <v>338</v>
      </c>
      <c r="B37" s="18" t="s">
        <v>120</v>
      </c>
      <c r="C37" s="86">
        <v>77650</v>
      </c>
      <c r="D37" s="103">
        <v>80000</v>
      </c>
      <c r="E37" s="103">
        <v>63900</v>
      </c>
      <c r="F37" s="103" t="s">
        <v>430</v>
      </c>
    </row>
    <row r="38" spans="1:24" x14ac:dyDescent="0.2">
      <c r="A38" s="18" t="s">
        <v>339</v>
      </c>
      <c r="B38" s="18" t="s">
        <v>286</v>
      </c>
      <c r="C38" s="86">
        <v>49400</v>
      </c>
      <c r="D38" s="103">
        <v>47900</v>
      </c>
      <c r="E38" s="103">
        <v>47500</v>
      </c>
      <c r="F38" s="103" t="s">
        <v>430</v>
      </c>
      <c r="H38" s="125" t="s">
        <v>430</v>
      </c>
    </row>
    <row r="39" spans="1:24" x14ac:dyDescent="0.2">
      <c r="A39" s="18" t="s">
        <v>340</v>
      </c>
      <c r="B39" s="18" t="s">
        <v>119</v>
      </c>
      <c r="C39" s="86">
        <v>200</v>
      </c>
      <c r="D39" s="103">
        <v>250</v>
      </c>
      <c r="E39" s="103">
        <v>250</v>
      </c>
      <c r="F39" s="103" t="s">
        <v>430</v>
      </c>
      <c r="H39" s="125"/>
    </row>
    <row r="40" spans="1:24" x14ac:dyDescent="0.2">
      <c r="A40" s="18" t="s">
        <v>341</v>
      </c>
      <c r="B40" s="7" t="s">
        <v>591</v>
      </c>
      <c r="C40" s="86">
        <v>1000</v>
      </c>
      <c r="D40" s="103">
        <v>1000</v>
      </c>
      <c r="E40" s="103">
        <v>1000</v>
      </c>
      <c r="F40" s="103" t="s">
        <v>430</v>
      </c>
      <c r="H40" s="172" t="s">
        <v>430</v>
      </c>
    </row>
    <row r="41" spans="1:24" x14ac:dyDescent="0.2">
      <c r="A41" s="18" t="s">
        <v>342</v>
      </c>
      <c r="B41" s="18" t="s">
        <v>118</v>
      </c>
      <c r="C41" s="86">
        <v>1000</v>
      </c>
      <c r="D41" s="103">
        <v>1000</v>
      </c>
      <c r="E41" s="103">
        <v>1200</v>
      </c>
      <c r="F41" s="103" t="s">
        <v>430</v>
      </c>
      <c r="H41" s="125" t="s">
        <v>430</v>
      </c>
    </row>
    <row r="42" spans="1:24" ht="13.5" thickBot="1" x14ac:dyDescent="0.25">
      <c r="A42" s="25" t="s">
        <v>343</v>
      </c>
      <c r="B42" s="25" t="s">
        <v>117</v>
      </c>
      <c r="C42" s="97">
        <v>86000</v>
      </c>
      <c r="D42" s="240">
        <v>90000</v>
      </c>
      <c r="E42" s="240">
        <v>76000</v>
      </c>
      <c r="F42" s="240" t="s">
        <v>430</v>
      </c>
    </row>
    <row r="43" spans="1:24" ht="14.25" thickTop="1" thickBot="1" x14ac:dyDescent="0.25">
      <c r="A43" s="48"/>
      <c r="B43" s="47" t="s">
        <v>121</v>
      </c>
      <c r="C43" s="99">
        <f>SUM(C36:C42)</f>
        <v>217250</v>
      </c>
      <c r="D43" s="99">
        <f>SUM(D36:D42)</f>
        <v>222150</v>
      </c>
      <c r="E43" s="99">
        <f>SUM(E36:E42)</f>
        <v>191850</v>
      </c>
      <c r="F43" s="99">
        <f>SUM(F36:F42)</f>
        <v>0</v>
      </c>
    </row>
    <row r="44" spans="1:24" ht="13.5" thickTop="1" x14ac:dyDescent="0.2">
      <c r="A44" s="21" t="s">
        <v>430</v>
      </c>
      <c r="B44" s="11" t="s">
        <v>430</v>
      </c>
      <c r="C44" s="107"/>
      <c r="D44" s="107"/>
      <c r="E44" s="107"/>
      <c r="F44" s="107"/>
    </row>
    <row r="45" spans="1:24" x14ac:dyDescent="0.2">
      <c r="A45" s="8" t="s">
        <v>122</v>
      </c>
      <c r="B45" s="8"/>
      <c r="C45" s="61"/>
      <c r="D45" s="61"/>
      <c r="E45" s="61"/>
      <c r="F45" s="61"/>
    </row>
    <row r="46" spans="1:24" x14ac:dyDescent="0.2">
      <c r="A46" s="108" t="s">
        <v>434</v>
      </c>
      <c r="B46" s="137" t="s">
        <v>435</v>
      </c>
      <c r="C46" s="86">
        <v>0</v>
      </c>
      <c r="D46" s="86">
        <v>0</v>
      </c>
      <c r="E46" s="86">
        <v>0</v>
      </c>
      <c r="F46" s="86">
        <v>0</v>
      </c>
    </row>
    <row r="47" spans="1:24" s="37" customFormat="1" x14ac:dyDescent="0.2">
      <c r="A47" s="8" t="s">
        <v>122</v>
      </c>
      <c r="B47" s="76"/>
      <c r="C47" s="139">
        <f>'3'!C24+'3'!C51+'4'!C10+'4'!C23+'4'!C30+'4'!C38+'4'!C47+'5'!C42+'6'!C34+'6'!C43</f>
        <v>1328248</v>
      </c>
      <c r="D47" s="139">
        <f>'3'!D24+'3'!D51+'4'!D10+'4'!D23+'4'!D30+'4'!D38+'4'!D47+'5'!D42+'6'!D34+'6'!D43</f>
        <v>1556974</v>
      </c>
      <c r="E47" s="139">
        <f>'3'!E24+'3'!E51+'4'!E10+'4'!E23+'4'!E30+'4'!E38+'4'!E47+'5'!E42+'6'!E34+'6'!E43</f>
        <v>1502710</v>
      </c>
      <c r="F47" s="139">
        <f>'3'!F24+'3'!F51+'4'!F10+'4'!F23+'4'!F30+'4'!F38+'4'!F47+'5'!F42+'6'!F34+'6'!F43</f>
        <v>0</v>
      </c>
      <c r="G47" s="167" t="s">
        <v>430</v>
      </c>
      <c r="H47" s="167" t="s">
        <v>430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:24" x14ac:dyDescent="0.2">
      <c r="A48" s="29"/>
      <c r="B48" s="29"/>
      <c r="C48" s="29"/>
      <c r="D48" s="29"/>
      <c r="E48" s="29"/>
      <c r="F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8" x14ac:dyDescent="0.2">
      <c r="A49" s="29"/>
      <c r="B49" s="29"/>
      <c r="C49" s="29"/>
      <c r="D49" s="29"/>
      <c r="E49" s="29"/>
      <c r="F49" s="29"/>
      <c r="G49" s="84"/>
      <c r="H49" s="125" t="s">
        <v>430</v>
      </c>
    </row>
    <row r="50" spans="1:8" x14ac:dyDescent="0.2">
      <c r="A50" s="29"/>
      <c r="B50" s="29"/>
      <c r="C50" s="29"/>
      <c r="D50" s="29"/>
      <c r="E50" s="129"/>
      <c r="F50" s="29"/>
      <c r="H50" s="106"/>
    </row>
    <row r="51" spans="1:8" x14ac:dyDescent="0.2">
      <c r="H51" s="125"/>
    </row>
    <row r="52" spans="1:8" x14ac:dyDescent="0.2">
      <c r="H52" s="125"/>
    </row>
  </sheetData>
  <phoneticPr fontId="7" type="noConversion"/>
  <printOptions horizontalCentered="1" gridLines="1"/>
  <pageMargins left="0" right="0" top="0.59" bottom="0.46" header="0.25" footer="0.25"/>
  <pageSetup orientation="portrait" r:id="rId1"/>
  <headerFooter alignWithMargins="0">
    <oddHeader>&amp;C&amp;"Arial,Bold"&amp;16TOWN OF PENDLETON BUDGET FOR 2016</oddHeader>
    <oddFooter>&amp;CPage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view="pageLayout" topLeftCell="A26" zoomScaleNormal="100" workbookViewId="0">
      <selection activeCell="D42" sqref="D42"/>
    </sheetView>
  </sheetViews>
  <sheetFormatPr defaultRowHeight="12.75" x14ac:dyDescent="0.2"/>
  <cols>
    <col min="1" max="1" width="11.7109375" customWidth="1"/>
    <col min="2" max="2" width="37.7109375" customWidth="1"/>
    <col min="3" max="3" width="14.28515625" customWidth="1"/>
    <col min="4" max="4" width="13.7109375" customWidth="1"/>
    <col min="5" max="6" width="18.42578125" customWidth="1"/>
  </cols>
  <sheetData>
    <row r="1" spans="1:17" s="28" customFormat="1" ht="15.75" x14ac:dyDescent="0.25">
      <c r="A1" s="30"/>
      <c r="B1" s="31" t="s">
        <v>23</v>
      </c>
      <c r="C1" s="32"/>
      <c r="D1" s="32"/>
      <c r="E1" s="32"/>
      <c r="F1" s="33"/>
    </row>
    <row r="2" spans="1:17" s="111" customFormat="1" x14ac:dyDescent="0.2">
      <c r="A2" s="112"/>
      <c r="B2" s="112"/>
      <c r="C2" s="112"/>
      <c r="D2" s="117"/>
      <c r="E2" s="112"/>
      <c r="F2" s="178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</row>
    <row r="4" spans="1:17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</row>
    <row r="5" spans="1:17" x14ac:dyDescent="0.2">
      <c r="A5" s="18"/>
      <c r="B5" s="18"/>
      <c r="C5" s="18"/>
      <c r="D5" s="18"/>
      <c r="E5" s="18"/>
      <c r="F5" s="18"/>
    </row>
    <row r="6" spans="1:17" x14ac:dyDescent="0.2">
      <c r="A6" s="18"/>
      <c r="B6" s="8" t="s">
        <v>123</v>
      </c>
      <c r="C6" s="18"/>
      <c r="D6" s="18"/>
      <c r="E6" s="18"/>
      <c r="F6" s="18"/>
    </row>
    <row r="7" spans="1:17" x14ac:dyDescent="0.2">
      <c r="A7" s="18" t="s">
        <v>436</v>
      </c>
      <c r="B7" s="18" t="s">
        <v>437</v>
      </c>
      <c r="C7" s="86">
        <v>0</v>
      </c>
      <c r="D7" s="7">
        <v>0</v>
      </c>
      <c r="E7" s="103">
        <v>0</v>
      </c>
      <c r="F7" s="86" t="s">
        <v>430</v>
      </c>
    </row>
    <row r="8" spans="1:17" x14ac:dyDescent="0.2">
      <c r="A8" s="18"/>
      <c r="B8" s="18" t="s">
        <v>124</v>
      </c>
      <c r="C8" s="18" t="s">
        <v>430</v>
      </c>
      <c r="D8" s="18" t="s">
        <v>430</v>
      </c>
      <c r="E8" s="18" t="s">
        <v>430</v>
      </c>
      <c r="F8" s="18" t="s">
        <v>430</v>
      </c>
    </row>
    <row r="9" spans="1:17" x14ac:dyDescent="0.2">
      <c r="A9" s="18" t="s">
        <v>438</v>
      </c>
      <c r="B9" s="18" t="s">
        <v>125</v>
      </c>
      <c r="C9" s="103">
        <v>835000</v>
      </c>
      <c r="D9" s="103">
        <v>885700</v>
      </c>
      <c r="E9" s="103">
        <v>985700</v>
      </c>
    </row>
    <row r="10" spans="1:17" x14ac:dyDescent="0.2">
      <c r="A10" s="18"/>
      <c r="B10" s="18" t="s">
        <v>126</v>
      </c>
      <c r="C10" s="86"/>
      <c r="D10" s="103" t="s">
        <v>430</v>
      </c>
      <c r="E10" s="86"/>
      <c r="F10" s="86"/>
    </row>
    <row r="11" spans="1:17" x14ac:dyDescent="0.2">
      <c r="A11" s="18" t="s">
        <v>439</v>
      </c>
      <c r="B11" s="18" t="s">
        <v>463</v>
      </c>
      <c r="C11" s="86">
        <v>72000</v>
      </c>
      <c r="D11" s="103">
        <v>75000</v>
      </c>
      <c r="E11" s="103">
        <v>75000</v>
      </c>
      <c r="F11" s="103" t="s">
        <v>430</v>
      </c>
    </row>
    <row r="12" spans="1:17" x14ac:dyDescent="0.2">
      <c r="A12" s="18"/>
      <c r="B12" s="18"/>
      <c r="C12" s="86"/>
      <c r="D12" s="86" t="s">
        <v>430</v>
      </c>
      <c r="E12" s="86" t="s">
        <v>430</v>
      </c>
      <c r="F12" s="86" t="s">
        <v>430</v>
      </c>
    </row>
    <row r="13" spans="1:17" x14ac:dyDescent="0.2">
      <c r="A13" s="18"/>
      <c r="B13" s="8" t="s">
        <v>127</v>
      </c>
      <c r="C13" s="86"/>
      <c r="D13" s="86" t="s">
        <v>430</v>
      </c>
      <c r="E13" s="86" t="s">
        <v>430</v>
      </c>
      <c r="F13" s="86" t="s">
        <v>430</v>
      </c>
    </row>
    <row r="14" spans="1:17" x14ac:dyDescent="0.2">
      <c r="A14" s="18" t="s">
        <v>440</v>
      </c>
      <c r="B14" s="18" t="s">
        <v>128</v>
      </c>
      <c r="C14" s="86">
        <v>2500</v>
      </c>
      <c r="D14" s="103">
        <v>2500</v>
      </c>
      <c r="E14" s="103">
        <v>2500</v>
      </c>
      <c r="F14" s="103" t="s">
        <v>430</v>
      </c>
    </row>
    <row r="15" spans="1:17" x14ac:dyDescent="0.2">
      <c r="A15" s="18" t="s">
        <v>441</v>
      </c>
      <c r="B15" s="18" t="s">
        <v>129</v>
      </c>
      <c r="C15" s="86">
        <v>2000</v>
      </c>
      <c r="D15" s="103">
        <v>2000</v>
      </c>
      <c r="E15" s="103">
        <v>2000</v>
      </c>
      <c r="F15" s="103" t="s">
        <v>430</v>
      </c>
    </row>
    <row r="16" spans="1:17" x14ac:dyDescent="0.2">
      <c r="A16" s="18" t="s">
        <v>442</v>
      </c>
      <c r="B16" s="18" t="s">
        <v>130</v>
      </c>
      <c r="C16" s="86">
        <v>3000</v>
      </c>
      <c r="D16" s="103">
        <v>6000</v>
      </c>
      <c r="E16" s="103">
        <v>6000</v>
      </c>
      <c r="F16" s="103" t="s">
        <v>430</v>
      </c>
    </row>
    <row r="17" spans="1:7" x14ac:dyDescent="0.2">
      <c r="A17" s="18"/>
      <c r="B17" s="8" t="s">
        <v>131</v>
      </c>
      <c r="C17" s="86"/>
      <c r="D17" s="86"/>
      <c r="E17" s="86"/>
      <c r="F17" s="86"/>
    </row>
    <row r="18" spans="1:7" x14ac:dyDescent="0.2">
      <c r="A18" s="18" t="s">
        <v>476</v>
      </c>
      <c r="B18" s="18" t="s">
        <v>100</v>
      </c>
      <c r="C18" s="86">
        <v>7500</v>
      </c>
      <c r="D18" s="103">
        <v>8000</v>
      </c>
      <c r="E18" s="103">
        <v>8000</v>
      </c>
      <c r="F18" s="103" t="s">
        <v>430</v>
      </c>
    </row>
    <row r="19" spans="1:7" x14ac:dyDescent="0.2">
      <c r="A19" s="18" t="s">
        <v>444</v>
      </c>
      <c r="B19" s="18" t="s">
        <v>282</v>
      </c>
      <c r="C19" s="86">
        <v>1000</v>
      </c>
      <c r="D19" s="103">
        <v>1500</v>
      </c>
      <c r="E19" s="103">
        <v>1500</v>
      </c>
      <c r="F19" s="103" t="s">
        <v>430</v>
      </c>
    </row>
    <row r="20" spans="1:7" x14ac:dyDescent="0.2">
      <c r="A20" s="18" t="s">
        <v>443</v>
      </c>
      <c r="B20" s="18" t="s">
        <v>164</v>
      </c>
      <c r="C20" s="86">
        <v>0</v>
      </c>
      <c r="D20" s="103">
        <v>0</v>
      </c>
      <c r="E20" s="103">
        <v>0</v>
      </c>
      <c r="F20" s="103">
        <v>0</v>
      </c>
    </row>
    <row r="21" spans="1:7" x14ac:dyDescent="0.2">
      <c r="A21" s="7" t="s">
        <v>592</v>
      </c>
      <c r="B21" s="7" t="s">
        <v>593</v>
      </c>
      <c r="C21" s="86">
        <v>1400</v>
      </c>
      <c r="D21" s="103">
        <v>1000</v>
      </c>
      <c r="E21" s="103">
        <v>1000</v>
      </c>
      <c r="F21" s="103" t="s">
        <v>430</v>
      </c>
    </row>
    <row r="22" spans="1:7" x14ac:dyDescent="0.2">
      <c r="A22" s="18" t="s">
        <v>445</v>
      </c>
      <c r="B22" s="18" t="s">
        <v>132</v>
      </c>
      <c r="C22" s="86">
        <v>2400</v>
      </c>
      <c r="D22" s="103">
        <v>2400</v>
      </c>
      <c r="E22" s="103">
        <v>2400</v>
      </c>
      <c r="F22" s="103" t="s">
        <v>430</v>
      </c>
    </row>
    <row r="23" spans="1:7" x14ac:dyDescent="0.2">
      <c r="A23" s="18"/>
      <c r="B23" s="8" t="s">
        <v>133</v>
      </c>
      <c r="C23" s="86"/>
      <c r="D23" s="86"/>
      <c r="E23" s="86"/>
      <c r="F23" s="86"/>
    </row>
    <row r="24" spans="1:7" x14ac:dyDescent="0.2">
      <c r="A24" s="18" t="s">
        <v>446</v>
      </c>
      <c r="B24" s="18" t="s">
        <v>134</v>
      </c>
      <c r="C24" s="86">
        <v>50</v>
      </c>
      <c r="D24" s="103">
        <v>50</v>
      </c>
      <c r="E24" s="103">
        <v>50</v>
      </c>
      <c r="F24" s="103" t="s">
        <v>430</v>
      </c>
    </row>
    <row r="25" spans="1:7" x14ac:dyDescent="0.2">
      <c r="A25" s="18" t="s">
        <v>447</v>
      </c>
      <c r="B25" s="18" t="s">
        <v>135</v>
      </c>
      <c r="C25" s="86">
        <v>2000</v>
      </c>
      <c r="D25" s="103">
        <v>2000</v>
      </c>
      <c r="E25" s="103">
        <v>2000</v>
      </c>
      <c r="F25" s="103" t="s">
        <v>430</v>
      </c>
    </row>
    <row r="26" spans="1:7" x14ac:dyDescent="0.2">
      <c r="A26" s="18" t="s">
        <v>448</v>
      </c>
      <c r="B26" s="18" t="s">
        <v>136</v>
      </c>
      <c r="C26" s="86">
        <v>20000</v>
      </c>
      <c r="D26" s="103">
        <v>40000</v>
      </c>
      <c r="E26" s="103">
        <v>40000</v>
      </c>
      <c r="F26" s="103" t="s">
        <v>430</v>
      </c>
    </row>
    <row r="27" spans="1:7" x14ac:dyDescent="0.2">
      <c r="A27" s="18" t="s">
        <v>449</v>
      </c>
      <c r="B27" s="18" t="s">
        <v>137</v>
      </c>
      <c r="C27" s="86">
        <v>22000</v>
      </c>
      <c r="D27" s="103">
        <v>23000</v>
      </c>
      <c r="E27" s="103">
        <v>23000</v>
      </c>
      <c r="F27" s="103" t="s">
        <v>430</v>
      </c>
    </row>
    <row r="28" spans="1:7" x14ac:dyDescent="0.2">
      <c r="A28" s="18"/>
      <c r="B28" s="18"/>
      <c r="C28" s="86"/>
      <c r="D28" s="86"/>
      <c r="E28" s="86"/>
      <c r="F28" s="86"/>
    </row>
    <row r="29" spans="1:7" x14ac:dyDescent="0.2">
      <c r="A29" s="18"/>
      <c r="B29" s="8" t="s">
        <v>138</v>
      </c>
      <c r="C29" s="86"/>
      <c r="D29" s="86" t="s">
        <v>430</v>
      </c>
      <c r="E29" s="86" t="s">
        <v>430</v>
      </c>
      <c r="F29" s="86" t="s">
        <v>430</v>
      </c>
    </row>
    <row r="30" spans="1:7" x14ac:dyDescent="0.2">
      <c r="A30" s="18" t="s">
        <v>450</v>
      </c>
      <c r="B30" s="18" t="s">
        <v>139</v>
      </c>
      <c r="C30" s="86">
        <v>75000</v>
      </c>
      <c r="D30" s="103">
        <v>75000</v>
      </c>
      <c r="E30" s="103">
        <v>75000</v>
      </c>
      <c r="F30" s="103" t="s">
        <v>430</v>
      </c>
    </row>
    <row r="31" spans="1:7" x14ac:dyDescent="0.2">
      <c r="A31" s="7" t="s">
        <v>430</v>
      </c>
      <c r="B31" s="173" t="s">
        <v>430</v>
      </c>
      <c r="C31" s="86"/>
      <c r="D31" s="86"/>
      <c r="E31" s="86"/>
      <c r="F31" s="86"/>
      <c r="G31" t="s">
        <v>430</v>
      </c>
    </row>
    <row r="32" spans="1:7" x14ac:dyDescent="0.2">
      <c r="A32" s="18"/>
      <c r="B32" s="8" t="s">
        <v>141</v>
      </c>
      <c r="C32" s="86"/>
      <c r="D32" s="86"/>
      <c r="E32" s="86"/>
      <c r="F32" s="86"/>
    </row>
    <row r="33" spans="1:6" x14ac:dyDescent="0.2">
      <c r="A33" s="18" t="s">
        <v>451</v>
      </c>
      <c r="B33" s="18" t="s">
        <v>142</v>
      </c>
      <c r="C33" s="86">
        <v>500</v>
      </c>
      <c r="D33" s="103">
        <v>1000</v>
      </c>
      <c r="E33" s="103">
        <v>27000</v>
      </c>
      <c r="F33" s="103" t="s">
        <v>430</v>
      </c>
    </row>
    <row r="34" spans="1:6" x14ac:dyDescent="0.2">
      <c r="A34" s="18" t="s">
        <v>452</v>
      </c>
      <c r="B34" s="18" t="s">
        <v>143</v>
      </c>
      <c r="C34" s="86">
        <v>6600</v>
      </c>
      <c r="D34" s="103">
        <v>6600</v>
      </c>
      <c r="E34" s="103">
        <v>6600</v>
      </c>
      <c r="F34" s="103" t="s">
        <v>430</v>
      </c>
    </row>
    <row r="35" spans="1:6" ht="13.5" thickBot="1" x14ac:dyDescent="0.25">
      <c r="A35" s="23"/>
      <c r="B35" s="23"/>
      <c r="C35" s="24"/>
      <c r="D35" s="87"/>
      <c r="E35" s="24"/>
      <c r="F35" s="24"/>
    </row>
    <row r="36" spans="1:6" ht="14.25" thickTop="1" thickBot="1" x14ac:dyDescent="0.25">
      <c r="A36" s="47" t="s">
        <v>268</v>
      </c>
      <c r="B36" s="48"/>
      <c r="C36" s="60">
        <f>SUM(C7:C35)</f>
        <v>1052950</v>
      </c>
      <c r="D36" s="60">
        <f>SUM(D7:D35)</f>
        <v>1131750</v>
      </c>
      <c r="E36" s="60">
        <f>SUM(E7:E35)</f>
        <v>1257750</v>
      </c>
      <c r="F36" s="60">
        <f>SUM(F7:F35)</f>
        <v>0</v>
      </c>
    </row>
    <row r="37" spans="1:6" s="37" customFormat="1" ht="13.5" thickTop="1" x14ac:dyDescent="0.2">
      <c r="A37" s="160"/>
      <c r="B37" s="98"/>
      <c r="C37" s="162"/>
      <c r="D37" s="161"/>
      <c r="E37" s="162"/>
      <c r="F37" s="162"/>
    </row>
    <row r="38" spans="1:6" x14ac:dyDescent="0.2">
      <c r="A38" s="19"/>
      <c r="B38" s="8" t="s">
        <v>456</v>
      </c>
      <c r="C38" s="164"/>
      <c r="D38" s="163"/>
      <c r="E38" s="164"/>
      <c r="F38" s="164"/>
    </row>
    <row r="39" spans="1:6" x14ac:dyDescent="0.2">
      <c r="A39" s="18" t="s">
        <v>144</v>
      </c>
      <c r="B39" s="18" t="s">
        <v>464</v>
      </c>
      <c r="C39" s="86">
        <v>0</v>
      </c>
      <c r="D39" s="86">
        <v>26000</v>
      </c>
      <c r="E39" s="86">
        <v>26000</v>
      </c>
      <c r="F39" s="86"/>
    </row>
    <row r="40" spans="1:6" x14ac:dyDescent="0.2">
      <c r="A40" s="18" t="s">
        <v>145</v>
      </c>
      <c r="B40" s="18" t="s">
        <v>149</v>
      </c>
      <c r="C40" s="86">
        <v>120000</v>
      </c>
      <c r="D40" s="103">
        <v>130000</v>
      </c>
      <c r="E40" s="103">
        <v>130000</v>
      </c>
      <c r="F40" s="103" t="s">
        <v>430</v>
      </c>
    </row>
    <row r="41" spans="1:6" x14ac:dyDescent="0.2">
      <c r="A41" s="18" t="s">
        <v>146</v>
      </c>
      <c r="B41" s="18" t="s">
        <v>300</v>
      </c>
      <c r="C41" s="86">
        <v>0</v>
      </c>
      <c r="D41" s="86">
        <v>0</v>
      </c>
      <c r="E41" s="86">
        <v>0</v>
      </c>
      <c r="F41" s="86">
        <v>0</v>
      </c>
    </row>
    <row r="42" spans="1:6" x14ac:dyDescent="0.2">
      <c r="A42" s="18" t="s">
        <v>147</v>
      </c>
      <c r="B42" s="18" t="s">
        <v>150</v>
      </c>
      <c r="C42" s="86">
        <v>750</v>
      </c>
      <c r="D42" s="103">
        <v>750</v>
      </c>
      <c r="E42" s="103">
        <v>750</v>
      </c>
      <c r="F42" s="103" t="s">
        <v>430</v>
      </c>
    </row>
    <row r="43" spans="1:6" x14ac:dyDescent="0.2">
      <c r="A43" s="25" t="s">
        <v>148</v>
      </c>
      <c r="B43" s="25" t="s">
        <v>292</v>
      </c>
      <c r="C43" s="18">
        <v>0</v>
      </c>
      <c r="D43" s="103">
        <v>0</v>
      </c>
      <c r="E43" s="7">
        <v>0</v>
      </c>
      <c r="F43" s="7">
        <v>0</v>
      </c>
    </row>
    <row r="44" spans="1:6" ht="13.5" thickBot="1" x14ac:dyDescent="0.25">
      <c r="A44" s="25" t="s">
        <v>405</v>
      </c>
      <c r="B44" s="25" t="s">
        <v>293</v>
      </c>
      <c r="C44" s="18">
        <v>0</v>
      </c>
      <c r="D44" s="86">
        <v>0</v>
      </c>
      <c r="E44" s="7">
        <v>0</v>
      </c>
      <c r="F44" s="7">
        <v>0</v>
      </c>
    </row>
    <row r="45" spans="1:6" ht="14.25" thickTop="1" thickBot="1" x14ac:dyDescent="0.25">
      <c r="A45" s="48"/>
      <c r="B45" s="47" t="s">
        <v>455</v>
      </c>
      <c r="C45" s="99">
        <f>SUM(C39:C44)</f>
        <v>120750</v>
      </c>
      <c r="D45" s="99">
        <f>SUM(D39:D44)</f>
        <v>156750</v>
      </c>
      <c r="E45" s="99">
        <f>SUM(E39:E44)</f>
        <v>156750</v>
      </c>
      <c r="F45" s="99">
        <f>SUM(F39:F44)</f>
        <v>0</v>
      </c>
    </row>
    <row r="46" spans="1:6" ht="14.25" thickTop="1" thickBot="1" x14ac:dyDescent="0.25">
      <c r="A46" s="98"/>
      <c r="B46" s="98"/>
      <c r="C46" s="86"/>
      <c r="D46" s="86"/>
      <c r="E46" s="86"/>
      <c r="F46" s="86"/>
    </row>
    <row r="47" spans="1:6" ht="14.25" thickTop="1" thickBot="1" x14ac:dyDescent="0.25">
      <c r="A47" s="159" t="s">
        <v>151</v>
      </c>
      <c r="B47" s="47" t="s">
        <v>166</v>
      </c>
      <c r="C47" s="99">
        <f>C36+C45</f>
        <v>1173700</v>
      </c>
      <c r="D47" s="99">
        <f>D36+D45</f>
        <v>1288500</v>
      </c>
      <c r="E47" s="99">
        <f>E36+E45</f>
        <v>1414500</v>
      </c>
      <c r="F47" s="99">
        <f>F36+F45</f>
        <v>0</v>
      </c>
    </row>
    <row r="48" spans="1:6" ht="13.5" thickTop="1" x14ac:dyDescent="0.2">
      <c r="A48" s="29"/>
      <c r="B48" s="29"/>
      <c r="C48" s="29"/>
      <c r="D48" s="29"/>
      <c r="E48" s="29"/>
      <c r="F48" s="29"/>
    </row>
    <row r="49" spans="1:6" x14ac:dyDescent="0.2">
      <c r="A49" s="13" t="s">
        <v>608</v>
      </c>
      <c r="B49" s="216" t="s">
        <v>609</v>
      </c>
      <c r="C49" s="29"/>
      <c r="D49" s="29"/>
      <c r="E49" s="29"/>
      <c r="F49" s="29"/>
    </row>
  </sheetData>
  <phoneticPr fontId="7" type="noConversion"/>
  <printOptions horizontalCentered="1" gridLines="1"/>
  <pageMargins left="0" right="0.36" top="0.75" bottom="0.5" header="0.25" footer="0.25"/>
  <pageSetup scale="90" orientation="portrait" r:id="rId1"/>
  <headerFooter alignWithMargins="0">
    <oddHeader xml:space="preserve">&amp;C&amp;"Arial,Bold"&amp;16TOWN OF PENDLETON BUDGET FOR 2016
</oddHeader>
    <oddFooter>&amp;CPage 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3"/>
  <sheetViews>
    <sheetView view="pageLayout" topLeftCell="A25" zoomScaleNormal="100" workbookViewId="0">
      <selection activeCell="D42" sqref="D42"/>
    </sheetView>
  </sheetViews>
  <sheetFormatPr defaultRowHeight="12.75" x14ac:dyDescent="0.2"/>
  <cols>
    <col min="1" max="1" width="15" customWidth="1"/>
    <col min="2" max="2" width="29.140625" customWidth="1"/>
    <col min="3" max="6" width="17.28515625" bestFit="1" customWidth="1"/>
  </cols>
  <sheetData>
    <row r="1" spans="1:15" s="28" customFormat="1" ht="15.75" x14ac:dyDescent="0.25">
      <c r="A1" s="30"/>
      <c r="B1" s="31" t="s">
        <v>24</v>
      </c>
      <c r="C1" s="32"/>
      <c r="D1" s="32"/>
      <c r="E1" s="32"/>
      <c r="F1" s="33"/>
    </row>
    <row r="2" spans="1:15" s="109" customFormat="1" x14ac:dyDescent="0.2">
      <c r="D2" s="118"/>
      <c r="E2" s="110"/>
      <c r="F2" s="202"/>
      <c r="G2" s="195"/>
      <c r="H2" s="195"/>
      <c r="I2" s="195"/>
      <c r="J2" s="195"/>
      <c r="K2" s="195"/>
      <c r="L2" s="195"/>
      <c r="M2" s="195"/>
      <c r="N2" s="195"/>
      <c r="O2" s="195"/>
    </row>
    <row r="3" spans="1:15" x14ac:dyDescent="0.2">
      <c r="A3" s="4" t="s">
        <v>0</v>
      </c>
      <c r="B3" s="4"/>
      <c r="C3" s="4" t="s">
        <v>2</v>
      </c>
      <c r="D3" s="4" t="s">
        <v>3</v>
      </c>
      <c r="E3" s="4" t="s">
        <v>273</v>
      </c>
      <c r="F3" s="4" t="s">
        <v>2</v>
      </c>
    </row>
    <row r="4" spans="1:15" x14ac:dyDescent="0.2">
      <c r="A4" s="5" t="s">
        <v>5</v>
      </c>
      <c r="B4" s="5" t="s">
        <v>1</v>
      </c>
      <c r="C4" s="5">
        <v>2015</v>
      </c>
      <c r="D4" s="5">
        <v>2016</v>
      </c>
      <c r="E4" s="5">
        <v>2016</v>
      </c>
      <c r="F4" s="5">
        <v>2016</v>
      </c>
    </row>
    <row r="5" spans="1:15" x14ac:dyDescent="0.2">
      <c r="A5" s="18"/>
      <c r="B5" s="8" t="s">
        <v>152</v>
      </c>
      <c r="C5" s="20"/>
      <c r="D5" s="20"/>
      <c r="E5" s="20"/>
      <c r="F5" s="20"/>
    </row>
    <row r="6" spans="1:15" x14ac:dyDescent="0.2">
      <c r="A6" s="18" t="s">
        <v>406</v>
      </c>
      <c r="B6" s="18" t="s">
        <v>83</v>
      </c>
      <c r="C6" s="103">
        <v>66000</v>
      </c>
      <c r="D6" s="103">
        <v>116000</v>
      </c>
      <c r="E6" s="103">
        <v>116000</v>
      </c>
      <c r="F6" s="103" t="s">
        <v>430</v>
      </c>
    </row>
    <row r="7" spans="1:15" x14ac:dyDescent="0.2">
      <c r="A7" s="18" t="s">
        <v>431</v>
      </c>
      <c r="B7" s="18" t="s">
        <v>8</v>
      </c>
      <c r="C7" s="86">
        <v>150000</v>
      </c>
      <c r="D7" s="103">
        <v>375000</v>
      </c>
      <c r="E7" s="103">
        <v>250000</v>
      </c>
      <c r="F7" s="103" t="s">
        <v>430</v>
      </c>
    </row>
    <row r="8" spans="1:15" x14ac:dyDescent="0.2">
      <c r="A8" s="18" t="s">
        <v>407</v>
      </c>
      <c r="B8" s="18" t="s">
        <v>175</v>
      </c>
      <c r="C8" s="86">
        <v>1000</v>
      </c>
      <c r="D8" s="103">
        <v>1000</v>
      </c>
      <c r="E8" s="103">
        <v>1000</v>
      </c>
      <c r="F8" s="103" t="s">
        <v>430</v>
      </c>
    </row>
    <row r="9" spans="1:15" x14ac:dyDescent="0.2">
      <c r="A9" s="18" t="s">
        <v>408</v>
      </c>
      <c r="B9" s="18" t="s">
        <v>288</v>
      </c>
      <c r="C9" s="86">
        <v>50000</v>
      </c>
      <c r="D9" s="103">
        <v>40000</v>
      </c>
      <c r="E9" s="103">
        <v>40000</v>
      </c>
      <c r="F9" s="103" t="s">
        <v>430</v>
      </c>
    </row>
    <row r="10" spans="1:15" ht="13.5" thickBot="1" x14ac:dyDescent="0.25">
      <c r="A10" s="23" t="s">
        <v>409</v>
      </c>
      <c r="B10" s="23" t="s">
        <v>153</v>
      </c>
      <c r="C10" s="87">
        <v>5000</v>
      </c>
      <c r="D10" s="104">
        <v>5000</v>
      </c>
      <c r="E10" s="104">
        <v>5000</v>
      </c>
      <c r="F10" s="104" t="s">
        <v>430</v>
      </c>
    </row>
    <row r="11" spans="1:15" ht="13.5" thickTop="1" x14ac:dyDescent="0.2">
      <c r="A11" s="21"/>
      <c r="B11" s="11" t="s">
        <v>10</v>
      </c>
      <c r="C11" s="88">
        <f>SUM(C6:C10)</f>
        <v>272000</v>
      </c>
      <c r="D11" s="88">
        <f>SUM(D6:D10)</f>
        <v>537000</v>
      </c>
      <c r="E11" s="88">
        <f>SUM(E6:E10)</f>
        <v>412000</v>
      </c>
      <c r="F11" s="88">
        <f>SUM(F6:F10)</f>
        <v>0</v>
      </c>
    </row>
    <row r="12" spans="1:15" x14ac:dyDescent="0.2">
      <c r="A12" s="18"/>
      <c r="B12" s="18"/>
      <c r="C12" s="86"/>
      <c r="D12" s="86" t="s">
        <v>430</v>
      </c>
      <c r="E12" s="86" t="s">
        <v>430</v>
      </c>
      <c r="F12" s="86" t="s">
        <v>430</v>
      </c>
    </row>
    <row r="13" spans="1:15" x14ac:dyDescent="0.2">
      <c r="A13" s="18" t="s">
        <v>410</v>
      </c>
      <c r="B13" s="18" t="s">
        <v>154</v>
      </c>
      <c r="C13" s="92">
        <v>10000</v>
      </c>
      <c r="D13" s="92">
        <v>15000</v>
      </c>
      <c r="E13" s="92">
        <v>15000</v>
      </c>
      <c r="F13" s="92" t="s">
        <v>430</v>
      </c>
    </row>
    <row r="14" spans="1:15" x14ac:dyDescent="0.2">
      <c r="A14" s="18"/>
      <c r="B14" s="8" t="s">
        <v>155</v>
      </c>
      <c r="C14" s="86"/>
      <c r="D14" s="86" t="s">
        <v>430</v>
      </c>
      <c r="E14" s="86" t="s">
        <v>430</v>
      </c>
      <c r="F14" s="86" t="s">
        <v>430</v>
      </c>
    </row>
    <row r="15" spans="1:15" x14ac:dyDescent="0.2">
      <c r="A15" s="18" t="s">
        <v>411</v>
      </c>
      <c r="B15" s="25" t="s">
        <v>8</v>
      </c>
      <c r="C15" s="86">
        <v>0</v>
      </c>
      <c r="D15" s="86">
        <v>0</v>
      </c>
      <c r="E15" s="86">
        <v>0</v>
      </c>
      <c r="F15" s="86">
        <v>0</v>
      </c>
    </row>
    <row r="16" spans="1:15" ht="13.5" thickBot="1" x14ac:dyDescent="0.25">
      <c r="A16" s="50" t="s">
        <v>459</v>
      </c>
      <c r="B16" s="23" t="s">
        <v>83</v>
      </c>
      <c r="C16" s="87">
        <v>0</v>
      </c>
      <c r="D16" s="87">
        <v>0</v>
      </c>
      <c r="E16" s="87">
        <v>0</v>
      </c>
      <c r="F16" s="87">
        <v>0</v>
      </c>
    </row>
    <row r="17" spans="1:6" ht="13.5" thickTop="1" x14ac:dyDescent="0.2">
      <c r="A17" s="21"/>
      <c r="B17" s="11" t="s">
        <v>10</v>
      </c>
      <c r="C17" s="88">
        <f>SUM(C15)</f>
        <v>0</v>
      </c>
      <c r="D17" s="88">
        <f>SUM(D16)</f>
        <v>0</v>
      </c>
      <c r="E17" s="88">
        <f>SUM(E15)</f>
        <v>0</v>
      </c>
      <c r="F17" s="88">
        <f>SUM(F15)</f>
        <v>0</v>
      </c>
    </row>
    <row r="18" spans="1:6" x14ac:dyDescent="0.2">
      <c r="A18" s="18"/>
      <c r="B18" s="18"/>
      <c r="C18" s="86"/>
      <c r="D18" s="86" t="s">
        <v>430</v>
      </c>
      <c r="E18" s="86" t="s">
        <v>430</v>
      </c>
      <c r="F18" s="86" t="s">
        <v>430</v>
      </c>
    </row>
    <row r="19" spans="1:6" x14ac:dyDescent="0.2">
      <c r="A19" s="18"/>
      <c r="B19" s="8" t="s">
        <v>156</v>
      </c>
      <c r="C19" s="86"/>
      <c r="D19" s="86" t="s">
        <v>430</v>
      </c>
      <c r="E19" s="86" t="s">
        <v>430</v>
      </c>
      <c r="F19" s="86" t="s">
        <v>430</v>
      </c>
    </row>
    <row r="20" spans="1:6" x14ac:dyDescent="0.2">
      <c r="A20" s="18" t="s">
        <v>412</v>
      </c>
      <c r="B20" s="18" t="s">
        <v>83</v>
      </c>
      <c r="C20" s="86">
        <v>36800</v>
      </c>
      <c r="D20" s="103">
        <v>37900</v>
      </c>
      <c r="E20" s="103">
        <v>37900</v>
      </c>
      <c r="F20" s="103" t="s">
        <v>430</v>
      </c>
    </row>
    <row r="21" spans="1:6" x14ac:dyDescent="0.2">
      <c r="A21" s="18" t="s">
        <v>413</v>
      </c>
      <c r="B21" s="18" t="s">
        <v>429</v>
      </c>
      <c r="C21" s="86">
        <v>0</v>
      </c>
      <c r="D21" s="103">
        <v>0</v>
      </c>
      <c r="E21" s="103">
        <v>0</v>
      </c>
      <c r="F21" s="103">
        <v>0</v>
      </c>
    </row>
    <row r="22" spans="1:6" ht="13.5" thickBot="1" x14ac:dyDescent="0.25">
      <c r="A22" s="23" t="s">
        <v>414</v>
      </c>
      <c r="B22" s="23" t="s">
        <v>8</v>
      </c>
      <c r="C22" s="87">
        <v>45000</v>
      </c>
      <c r="D22" s="104">
        <v>55000</v>
      </c>
      <c r="E22" s="104">
        <v>55000</v>
      </c>
      <c r="F22" s="104" t="s">
        <v>430</v>
      </c>
    </row>
    <row r="23" spans="1:6" ht="13.5" thickTop="1" x14ac:dyDescent="0.2">
      <c r="A23" s="21"/>
      <c r="B23" s="11" t="s">
        <v>10</v>
      </c>
      <c r="C23" s="88">
        <f>SUM(C20:C22)</f>
        <v>81800</v>
      </c>
      <c r="D23" s="88">
        <f>SUM(D20:D22)</f>
        <v>92900</v>
      </c>
      <c r="E23" s="88">
        <f>SUM(E20:E22)</f>
        <v>92900</v>
      </c>
      <c r="F23" s="88">
        <f>SUM(F20:F22)</f>
        <v>0</v>
      </c>
    </row>
    <row r="24" spans="1:6" x14ac:dyDescent="0.2">
      <c r="A24" s="18"/>
      <c r="B24" s="18"/>
      <c r="C24" s="86"/>
      <c r="D24" s="86"/>
      <c r="E24" s="86"/>
      <c r="F24" s="86"/>
    </row>
    <row r="25" spans="1:6" x14ac:dyDescent="0.2">
      <c r="A25" s="18"/>
      <c r="B25" s="8" t="s">
        <v>157</v>
      </c>
      <c r="C25" s="86"/>
      <c r="D25" s="86"/>
      <c r="E25" s="86"/>
      <c r="F25" s="86"/>
    </row>
    <row r="26" spans="1:6" ht="13.5" thickBot="1" x14ac:dyDescent="0.25">
      <c r="A26" s="23" t="s">
        <v>415</v>
      </c>
      <c r="B26" s="23" t="s">
        <v>83</v>
      </c>
      <c r="C26" s="87">
        <v>31000</v>
      </c>
      <c r="D26" s="104">
        <v>32000</v>
      </c>
      <c r="E26" s="104">
        <v>32000</v>
      </c>
      <c r="F26" s="104" t="s">
        <v>430</v>
      </c>
    </row>
    <row r="27" spans="1:6" ht="13.5" thickTop="1" x14ac:dyDescent="0.2">
      <c r="A27" s="21"/>
      <c r="B27" s="11" t="s">
        <v>10</v>
      </c>
      <c r="C27" s="88">
        <f>SUM(C26)</f>
        <v>31000</v>
      </c>
      <c r="D27" s="88">
        <f>SUM(D26)</f>
        <v>32000</v>
      </c>
      <c r="E27" s="88">
        <f>SUM(E26)</f>
        <v>32000</v>
      </c>
      <c r="F27" s="88">
        <f>SUM(F26)</f>
        <v>0</v>
      </c>
    </row>
    <row r="28" spans="1:6" x14ac:dyDescent="0.2">
      <c r="A28" s="18"/>
      <c r="B28" s="18"/>
      <c r="C28" s="86"/>
      <c r="D28" s="86"/>
      <c r="E28" s="86"/>
      <c r="F28" s="86"/>
    </row>
    <row r="29" spans="1:6" x14ac:dyDescent="0.2">
      <c r="A29" s="18"/>
      <c r="B29" s="8" t="s">
        <v>158</v>
      </c>
      <c r="C29" s="86"/>
      <c r="D29" s="86" t="s">
        <v>430</v>
      </c>
      <c r="E29" s="86" t="s">
        <v>430</v>
      </c>
      <c r="F29" s="86" t="s">
        <v>430</v>
      </c>
    </row>
    <row r="30" spans="1:6" x14ac:dyDescent="0.2">
      <c r="A30" s="18" t="s">
        <v>416</v>
      </c>
      <c r="B30" s="18" t="s">
        <v>83</v>
      </c>
      <c r="C30" s="103">
        <v>67000</v>
      </c>
      <c r="D30" s="103">
        <v>81000</v>
      </c>
      <c r="E30" s="103">
        <v>81000</v>
      </c>
      <c r="F30" s="103" t="s">
        <v>430</v>
      </c>
    </row>
    <row r="31" spans="1:6" ht="13.5" thickBot="1" x14ac:dyDescent="0.25">
      <c r="A31" s="23" t="s">
        <v>417</v>
      </c>
      <c r="B31" s="23" t="s">
        <v>8</v>
      </c>
      <c r="C31" s="87">
        <v>125000</v>
      </c>
      <c r="D31" s="104">
        <v>125000</v>
      </c>
      <c r="E31" s="104">
        <v>125000</v>
      </c>
      <c r="F31" s="104" t="s">
        <v>430</v>
      </c>
    </row>
    <row r="32" spans="1:6" ht="13.5" thickTop="1" x14ac:dyDescent="0.2">
      <c r="A32" s="21"/>
      <c r="B32" s="11" t="s">
        <v>10</v>
      </c>
      <c r="C32" s="88">
        <f>SUM(C30:C31)</f>
        <v>192000</v>
      </c>
      <c r="D32" s="88">
        <f>SUM(D30:D31)</f>
        <v>206000</v>
      </c>
      <c r="E32" s="88">
        <f>SUM(E30:E31)</f>
        <v>206000</v>
      </c>
      <c r="F32" s="88">
        <f>SUM(F30:F31)</f>
        <v>0</v>
      </c>
    </row>
    <row r="33" spans="1:50" x14ac:dyDescent="0.2">
      <c r="A33" s="18"/>
      <c r="B33" s="18"/>
      <c r="C33" s="86"/>
      <c r="D33" s="86"/>
      <c r="E33" s="86"/>
      <c r="F33" s="86"/>
    </row>
    <row r="34" spans="1:50" x14ac:dyDescent="0.2">
      <c r="A34" s="18"/>
      <c r="B34" s="8" t="s">
        <v>159</v>
      </c>
      <c r="C34" s="86"/>
      <c r="D34" s="86"/>
      <c r="E34" s="86"/>
      <c r="F34" s="86"/>
    </row>
    <row r="35" spans="1:50" ht="13.5" thickBot="1" x14ac:dyDescent="0.25">
      <c r="A35" s="23" t="s">
        <v>418</v>
      </c>
      <c r="B35" s="23" t="s">
        <v>83</v>
      </c>
      <c r="C35" s="87">
        <v>22700</v>
      </c>
      <c r="D35" s="104">
        <v>23400</v>
      </c>
      <c r="E35" s="104">
        <v>23400</v>
      </c>
      <c r="F35" s="104" t="s">
        <v>430</v>
      </c>
    </row>
    <row r="36" spans="1:50" s="18" customFormat="1" ht="13.5" thickTop="1" x14ac:dyDescent="0.2">
      <c r="A36" s="21"/>
      <c r="B36" s="11" t="s">
        <v>10</v>
      </c>
      <c r="C36" s="88">
        <f>SUM(C35)</f>
        <v>22700</v>
      </c>
      <c r="D36" s="88">
        <f>SUM(D35)</f>
        <v>23400</v>
      </c>
      <c r="E36" s="88">
        <f>SUM(E35)</f>
        <v>23400</v>
      </c>
      <c r="F36" s="88">
        <f>SUM(F35)</f>
        <v>0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29" customFormat="1" x14ac:dyDescent="0.2">
      <c r="A37" s="21"/>
      <c r="B37" s="11"/>
      <c r="C37" s="88"/>
      <c r="D37" s="88"/>
      <c r="E37" s="88"/>
      <c r="F37" s="88"/>
    </row>
    <row r="38" spans="1:50" s="29" customFormat="1" x14ac:dyDescent="0.2">
      <c r="A38" s="21"/>
      <c r="B38" s="51" t="s">
        <v>160</v>
      </c>
      <c r="C38" s="90"/>
      <c r="D38" s="90"/>
      <c r="E38" s="90"/>
      <c r="F38" s="90"/>
    </row>
    <row r="39" spans="1:50" s="29" customFormat="1" x14ac:dyDescent="0.2">
      <c r="A39" s="18" t="s">
        <v>419</v>
      </c>
      <c r="B39" s="18" t="s">
        <v>120</v>
      </c>
      <c r="C39" s="90">
        <v>46250</v>
      </c>
      <c r="D39" s="135">
        <v>60000</v>
      </c>
      <c r="E39" s="135">
        <v>45000</v>
      </c>
      <c r="F39" s="135" t="s">
        <v>430</v>
      </c>
    </row>
    <row r="40" spans="1:50" s="29" customFormat="1" x14ac:dyDescent="0.2">
      <c r="A40" s="18" t="s">
        <v>420</v>
      </c>
      <c r="B40" s="18" t="s">
        <v>286</v>
      </c>
      <c r="C40" s="90">
        <v>17100</v>
      </c>
      <c r="D40" s="135">
        <v>22200</v>
      </c>
      <c r="E40" s="135">
        <v>22200</v>
      </c>
      <c r="F40" s="135" t="s">
        <v>430</v>
      </c>
    </row>
    <row r="41" spans="1:50" s="29" customFormat="1" x14ac:dyDescent="0.2">
      <c r="A41" s="18" t="s">
        <v>421</v>
      </c>
      <c r="B41" s="18" t="s">
        <v>119</v>
      </c>
      <c r="C41" s="90">
        <v>49862</v>
      </c>
      <c r="D41" s="135">
        <v>80000</v>
      </c>
      <c r="E41" s="135">
        <v>11250</v>
      </c>
      <c r="F41" s="135" t="s">
        <v>430</v>
      </c>
    </row>
    <row r="42" spans="1:50" s="29" customFormat="1" x14ac:dyDescent="0.2">
      <c r="A42" s="18" t="s">
        <v>422</v>
      </c>
      <c r="B42" s="7" t="s">
        <v>591</v>
      </c>
      <c r="C42" s="90">
        <v>2000</v>
      </c>
      <c r="D42" s="135">
        <v>2000</v>
      </c>
      <c r="E42" s="135">
        <v>2000</v>
      </c>
      <c r="F42" s="135" t="s">
        <v>430</v>
      </c>
    </row>
    <row r="43" spans="1:50" s="29" customFormat="1" x14ac:dyDescent="0.2">
      <c r="A43" s="18" t="s">
        <v>423</v>
      </c>
      <c r="B43" s="18" t="s">
        <v>118</v>
      </c>
      <c r="C43" s="90">
        <v>250</v>
      </c>
      <c r="D43" s="135">
        <v>250</v>
      </c>
      <c r="E43" s="135">
        <v>250</v>
      </c>
      <c r="F43" s="135" t="s">
        <v>430</v>
      </c>
    </row>
    <row r="44" spans="1:50" s="29" customFormat="1" ht="13.5" thickBot="1" x14ac:dyDescent="0.25">
      <c r="A44" s="23" t="s">
        <v>424</v>
      </c>
      <c r="B44" s="23" t="s">
        <v>161</v>
      </c>
      <c r="C44" s="87">
        <v>77600</v>
      </c>
      <c r="D44" s="104">
        <v>94100</v>
      </c>
      <c r="E44" s="104">
        <v>95100</v>
      </c>
      <c r="F44" s="104" t="s">
        <v>430</v>
      </c>
    </row>
    <row r="45" spans="1:50" s="29" customFormat="1" ht="13.5" thickTop="1" x14ac:dyDescent="0.2">
      <c r="A45" s="21"/>
      <c r="B45" s="11" t="s">
        <v>10</v>
      </c>
      <c r="C45" s="88">
        <f>SUM(C39:C44)</f>
        <v>193062</v>
      </c>
      <c r="D45" s="88">
        <f>SUM(D39:D44)</f>
        <v>258550</v>
      </c>
      <c r="E45" s="88">
        <f>SUM(E39:E44)</f>
        <v>175800</v>
      </c>
      <c r="F45" s="88">
        <f>SUM(F39:F44)</f>
        <v>0</v>
      </c>
    </row>
    <row r="46" spans="1:50" s="29" customFormat="1" ht="13.5" thickBot="1" x14ac:dyDescent="0.25">
      <c r="A46" s="98"/>
      <c r="B46" s="160"/>
      <c r="C46" s="165"/>
      <c r="D46" s="165"/>
      <c r="E46" s="165"/>
      <c r="F46" s="165"/>
    </row>
    <row r="47" spans="1:50" s="29" customFormat="1" ht="14.25" thickTop="1" thickBot="1" x14ac:dyDescent="0.25">
      <c r="A47" s="47" t="s">
        <v>10</v>
      </c>
      <c r="B47" s="48"/>
      <c r="C47" s="214">
        <f>C11+C13+C17+C23+C27+C32+C36+C45</f>
        <v>802562</v>
      </c>
      <c r="D47" s="214">
        <f t="shared" ref="D47:F47" si="0">D11+D13+D17+D23+D27+D32+D36+D45</f>
        <v>1164850</v>
      </c>
      <c r="E47" s="214">
        <f t="shared" si="0"/>
        <v>957100</v>
      </c>
      <c r="F47" s="214" t="e">
        <f t="shared" si="0"/>
        <v>#VALUE!</v>
      </c>
    </row>
    <row r="48" spans="1:50" s="29" customFormat="1" ht="13.5" thickTop="1" x14ac:dyDescent="0.2">
      <c r="A48" s="237" t="s">
        <v>578</v>
      </c>
      <c r="B48" s="21"/>
      <c r="C48" s="90"/>
      <c r="D48" s="90"/>
      <c r="E48" s="90"/>
      <c r="F48" s="90"/>
    </row>
    <row r="49" spans="1:6" s="29" customFormat="1" x14ac:dyDescent="0.2">
      <c r="A49" s="18" t="s">
        <v>425</v>
      </c>
      <c r="B49" s="136" t="s">
        <v>296</v>
      </c>
      <c r="C49" s="86">
        <v>50000</v>
      </c>
      <c r="D49" s="103">
        <v>50000</v>
      </c>
      <c r="E49" s="103">
        <v>50000</v>
      </c>
      <c r="F49" s="103" t="s">
        <v>430</v>
      </c>
    </row>
    <row r="50" spans="1:6" s="29" customFormat="1" x14ac:dyDescent="0.2">
      <c r="A50" s="7" t="s">
        <v>579</v>
      </c>
      <c r="B50" s="18" t="s">
        <v>472</v>
      </c>
      <c r="C50" s="103">
        <v>0</v>
      </c>
      <c r="D50" s="103">
        <v>0</v>
      </c>
      <c r="E50" s="103">
        <v>0</v>
      </c>
      <c r="F50" s="103">
        <v>0</v>
      </c>
    </row>
    <row r="51" spans="1:6" s="29" customFormat="1" x14ac:dyDescent="0.2">
      <c r="A51" s="259" t="s">
        <v>618</v>
      </c>
      <c r="B51" s="7" t="s">
        <v>619</v>
      </c>
      <c r="C51" s="103">
        <v>250000</v>
      </c>
      <c r="D51" s="103">
        <v>0</v>
      </c>
      <c r="E51" s="103">
        <v>0</v>
      </c>
      <c r="F51" s="103" t="s">
        <v>430</v>
      </c>
    </row>
    <row r="52" spans="1:6" s="29" customFormat="1" x14ac:dyDescent="0.2">
      <c r="A52" s="18"/>
      <c r="B52" s="18"/>
      <c r="C52" s="92">
        <f>SUM(C49:C51)</f>
        <v>300000</v>
      </c>
      <c r="D52" s="92">
        <f>SUM(D49:D50)</f>
        <v>50000</v>
      </c>
      <c r="E52" s="92">
        <f>SUM(E49:E51)</f>
        <v>50000</v>
      </c>
      <c r="F52" s="92">
        <f>SUM(F49:F51)</f>
        <v>0</v>
      </c>
    </row>
    <row r="53" spans="1:6" s="29" customFormat="1" x14ac:dyDescent="0.2">
      <c r="A53" s="19" t="s">
        <v>10</v>
      </c>
      <c r="B53" s="18"/>
      <c r="C53" s="210">
        <f>SUM(C47,C52)</f>
        <v>1102562</v>
      </c>
      <c r="D53" s="210">
        <f>D47+D52</f>
        <v>1214850</v>
      </c>
      <c r="E53" s="210">
        <f>E47+E52</f>
        <v>1007100</v>
      </c>
      <c r="F53" s="210" t="e">
        <f>F47+F52</f>
        <v>#VALUE!</v>
      </c>
    </row>
    <row r="54" spans="1:6" s="29" customFormat="1" x14ac:dyDescent="0.2">
      <c r="C54" s="212"/>
      <c r="D54" s="212"/>
      <c r="E54" s="211"/>
      <c r="F54" s="36"/>
    </row>
    <row r="55" spans="1:6" s="29" customFormat="1" x14ac:dyDescent="0.2">
      <c r="C55" s="212"/>
      <c r="D55" s="212"/>
      <c r="E55" s="211"/>
      <c r="F55" s="36"/>
    </row>
    <row r="56" spans="1:6" s="29" customFormat="1" x14ac:dyDescent="0.2">
      <c r="C56" s="212"/>
      <c r="D56" s="212"/>
      <c r="E56" s="211"/>
      <c r="F56" s="36"/>
    </row>
    <row r="57" spans="1:6" s="29" customFormat="1" x14ac:dyDescent="0.2">
      <c r="C57" s="213"/>
      <c r="D57" s="212"/>
      <c r="E57" s="211"/>
      <c r="F57" s="36"/>
    </row>
    <row r="58" spans="1:6" s="29" customFormat="1" x14ac:dyDescent="0.2">
      <c r="D58" s="36"/>
      <c r="E58" s="36"/>
      <c r="F58" s="36"/>
    </row>
    <row r="59" spans="1:6" s="29" customFormat="1" x14ac:dyDescent="0.2">
      <c r="D59" s="36"/>
      <c r="E59" s="36"/>
      <c r="F59" s="36"/>
    </row>
    <row r="60" spans="1:6" s="29" customFormat="1" x14ac:dyDescent="0.2">
      <c r="C60" s="170"/>
      <c r="D60" s="36"/>
      <c r="E60" s="36"/>
      <c r="F60" s="36"/>
    </row>
    <row r="61" spans="1:6" s="29" customFormat="1" x14ac:dyDescent="0.2">
      <c r="C61" s="36"/>
      <c r="D61" s="36"/>
      <c r="E61" s="36"/>
      <c r="F61" s="36"/>
    </row>
    <row r="62" spans="1:6" x14ac:dyDescent="0.2">
      <c r="C62" s="36"/>
    </row>
    <row r="63" spans="1:6" x14ac:dyDescent="0.2">
      <c r="C63" s="36"/>
    </row>
  </sheetData>
  <phoneticPr fontId="7" type="noConversion"/>
  <printOptions horizontalCentered="1" gridLines="1"/>
  <pageMargins left="0" right="0" top="0.75" bottom="0.5" header="0.25" footer="0.25"/>
  <pageSetup scale="93" orientation="portrait" r:id="rId1"/>
  <headerFooter alignWithMargins="0">
    <oddHeader>&amp;C&amp;"Arial,Bold"&amp;16TOWN OF PENDLETON BUDGET FOR 2016</oddHeader>
    <oddFooter>&amp;CPage 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view="pageLayout" topLeftCell="A4" zoomScaleNormal="100" workbookViewId="0">
      <selection activeCell="D42" sqref="D42"/>
    </sheetView>
  </sheetViews>
  <sheetFormatPr defaultRowHeight="12.75" x14ac:dyDescent="0.2"/>
  <cols>
    <col min="1" max="1" width="12.140625" customWidth="1"/>
    <col min="2" max="2" width="31.28515625" customWidth="1"/>
    <col min="3" max="6" width="15.7109375" customWidth="1"/>
  </cols>
  <sheetData>
    <row r="1" spans="1:16" s="29" customFormat="1" ht="15.75" x14ac:dyDescent="0.25">
      <c r="A1" s="30"/>
      <c r="B1" s="31" t="s">
        <v>25</v>
      </c>
      <c r="C1" s="73" t="s">
        <v>274</v>
      </c>
      <c r="D1" s="32"/>
      <c r="E1" s="32"/>
      <c r="F1" s="33"/>
    </row>
    <row r="2" spans="1:16" s="112" customFormat="1" x14ac:dyDescent="0.2">
      <c r="A2" s="111"/>
      <c r="B2" s="111"/>
      <c r="C2" s="111"/>
      <c r="D2" s="117"/>
      <c r="F2" s="178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9" customFormat="1" ht="12.75" customHeight="1" x14ac:dyDescent="0.2">
      <c r="A3" s="4" t="s">
        <v>0</v>
      </c>
      <c r="B3" s="39"/>
      <c r="C3" s="234" t="s">
        <v>516</v>
      </c>
      <c r="D3" s="39" t="s">
        <v>3</v>
      </c>
      <c r="E3" s="4" t="s">
        <v>273</v>
      </c>
      <c r="F3" s="234" t="s">
        <v>2</v>
      </c>
    </row>
    <row r="4" spans="1:16" s="29" customFormat="1" x14ac:dyDescent="0.2">
      <c r="A4" s="5" t="s">
        <v>5</v>
      </c>
      <c r="B4" s="40" t="s">
        <v>1</v>
      </c>
      <c r="C4" s="5">
        <v>2015</v>
      </c>
      <c r="D4" s="40">
        <v>2016</v>
      </c>
      <c r="E4" s="40">
        <v>2016</v>
      </c>
      <c r="F4" s="40">
        <v>2016</v>
      </c>
    </row>
    <row r="5" spans="1:16" s="29" customFormat="1" x14ac:dyDescent="0.2">
      <c r="A5" s="21"/>
      <c r="B5" s="21"/>
      <c r="C5" s="21"/>
      <c r="D5" s="21"/>
      <c r="E5" s="21"/>
      <c r="F5" s="21"/>
    </row>
    <row r="6" spans="1:16" s="29" customFormat="1" ht="13.9" customHeight="1" x14ac:dyDescent="0.2">
      <c r="A6" s="18"/>
      <c r="B6" s="8" t="s">
        <v>123</v>
      </c>
      <c r="C6" s="86"/>
      <c r="D6" s="86"/>
      <c r="E6" s="86"/>
      <c r="F6" s="86"/>
    </row>
    <row r="7" spans="1:16" s="29" customFormat="1" x14ac:dyDescent="0.2">
      <c r="A7" s="7" t="s">
        <v>509</v>
      </c>
      <c r="B7" s="18" t="s">
        <v>162</v>
      </c>
      <c r="C7" s="103" t="s">
        <v>430</v>
      </c>
      <c r="D7" s="103" t="s">
        <v>430</v>
      </c>
      <c r="E7" s="103" t="s">
        <v>430</v>
      </c>
      <c r="F7" s="103" t="s">
        <v>430</v>
      </c>
    </row>
    <row r="8" spans="1:16" s="29" customFormat="1" x14ac:dyDescent="0.2">
      <c r="A8" s="7" t="s">
        <v>510</v>
      </c>
      <c r="B8" s="18" t="s">
        <v>279</v>
      </c>
      <c r="C8" s="86">
        <v>400</v>
      </c>
      <c r="D8" s="103">
        <v>200</v>
      </c>
      <c r="E8" s="103">
        <v>200</v>
      </c>
      <c r="F8" s="103" t="s">
        <v>430</v>
      </c>
    </row>
    <row r="9" spans="1:16" s="29" customFormat="1" x14ac:dyDescent="0.2">
      <c r="A9" s="7" t="s">
        <v>508</v>
      </c>
      <c r="B9" s="7" t="s">
        <v>515</v>
      </c>
      <c r="C9" s="86">
        <v>800</v>
      </c>
      <c r="D9" s="103" t="s">
        <v>430</v>
      </c>
      <c r="E9" s="103">
        <v>500</v>
      </c>
      <c r="F9" s="103" t="s">
        <v>430</v>
      </c>
    </row>
    <row r="10" spans="1:16" s="29" customFormat="1" x14ac:dyDescent="0.2">
      <c r="A10" s="7" t="s">
        <v>511</v>
      </c>
      <c r="B10" s="18" t="s">
        <v>125</v>
      </c>
      <c r="C10" s="86"/>
      <c r="D10" s="86"/>
      <c r="E10" s="103" t="s">
        <v>430</v>
      </c>
      <c r="F10" s="86"/>
    </row>
    <row r="11" spans="1:16" s="29" customFormat="1" x14ac:dyDescent="0.2">
      <c r="A11" s="18"/>
      <c r="B11" s="18" t="s">
        <v>163</v>
      </c>
      <c r="C11" s="86">
        <v>715000</v>
      </c>
      <c r="D11" s="103">
        <v>944300</v>
      </c>
      <c r="E11" s="103">
        <v>719300</v>
      </c>
      <c r="F11" s="103" t="s">
        <v>430</v>
      </c>
    </row>
    <row r="12" spans="1:16" s="29" customFormat="1" x14ac:dyDescent="0.2">
      <c r="A12" s="7" t="s">
        <v>512</v>
      </c>
      <c r="B12" s="18" t="s">
        <v>164</v>
      </c>
      <c r="C12" s="86">
        <v>0</v>
      </c>
      <c r="D12" s="103">
        <v>0</v>
      </c>
      <c r="E12" s="103">
        <v>0</v>
      </c>
      <c r="F12" s="103">
        <v>0</v>
      </c>
    </row>
    <row r="13" spans="1:16" s="29" customFormat="1" x14ac:dyDescent="0.2">
      <c r="A13" s="7" t="s">
        <v>613</v>
      </c>
      <c r="B13" s="7" t="s">
        <v>614</v>
      </c>
      <c r="C13" s="86">
        <v>400</v>
      </c>
      <c r="D13" s="103">
        <v>350</v>
      </c>
      <c r="E13" s="103">
        <v>350</v>
      </c>
      <c r="F13" s="103" t="s">
        <v>430</v>
      </c>
      <c r="G13" s="29" t="s">
        <v>430</v>
      </c>
    </row>
    <row r="14" spans="1:16" s="29" customFormat="1" x14ac:dyDescent="0.2">
      <c r="A14" s="233" t="s">
        <v>513</v>
      </c>
      <c r="B14" s="108" t="s">
        <v>301</v>
      </c>
      <c r="C14" s="86">
        <v>1000</v>
      </c>
      <c r="D14" s="86">
        <v>4500</v>
      </c>
      <c r="E14" s="86">
        <v>4500</v>
      </c>
      <c r="F14" s="103" t="s">
        <v>430</v>
      </c>
    </row>
    <row r="15" spans="1:16" s="29" customFormat="1" x14ac:dyDescent="0.2">
      <c r="A15" s="7" t="s">
        <v>514</v>
      </c>
      <c r="B15" s="8" t="s">
        <v>165</v>
      </c>
      <c r="C15" s="86">
        <v>55000</v>
      </c>
      <c r="D15" s="103">
        <v>55000</v>
      </c>
      <c r="E15" s="103">
        <v>55000</v>
      </c>
      <c r="F15" s="103" t="s">
        <v>430</v>
      </c>
    </row>
    <row r="16" spans="1:16" s="29" customFormat="1" x14ac:dyDescent="0.2">
      <c r="A16" s="11" t="s">
        <v>166</v>
      </c>
      <c r="B16" s="21"/>
      <c r="C16" s="88">
        <f>SUM(C7:C15)</f>
        <v>772600</v>
      </c>
      <c r="D16" s="88">
        <f>SUM(D7:D15)</f>
        <v>1004350</v>
      </c>
      <c r="E16" s="88">
        <f>SUM(E7:E15)</f>
        <v>779850</v>
      </c>
      <c r="F16" s="88">
        <f>SUM(F7:F15)</f>
        <v>0</v>
      </c>
    </row>
    <row r="17" spans="1:6" s="29" customFormat="1" x14ac:dyDescent="0.2">
      <c r="A17" s="18"/>
      <c r="B17" s="18"/>
      <c r="C17" s="86"/>
      <c r="D17" s="86"/>
      <c r="E17" s="86"/>
      <c r="F17" s="86"/>
    </row>
    <row r="18" spans="1:6" s="29" customFormat="1" x14ac:dyDescent="0.2">
      <c r="A18" s="18"/>
      <c r="B18" s="8" t="s">
        <v>167</v>
      </c>
      <c r="C18" s="86"/>
      <c r="D18" s="86" t="s">
        <v>430</v>
      </c>
      <c r="E18" s="86" t="s">
        <v>430</v>
      </c>
      <c r="F18" s="86" t="s">
        <v>430</v>
      </c>
    </row>
    <row r="19" spans="1:6" s="29" customFormat="1" ht="13.5" thickBot="1" x14ac:dyDescent="0.25">
      <c r="A19" s="10" t="s">
        <v>475</v>
      </c>
      <c r="B19" s="23" t="s">
        <v>168</v>
      </c>
      <c r="C19" s="87">
        <v>106000</v>
      </c>
      <c r="D19" s="104">
        <v>110000</v>
      </c>
      <c r="E19" s="104">
        <v>110000</v>
      </c>
      <c r="F19" s="104" t="s">
        <v>430</v>
      </c>
    </row>
    <row r="20" spans="1:6" s="29" customFormat="1" ht="13.5" thickTop="1" x14ac:dyDescent="0.2">
      <c r="A20" s="21"/>
      <c r="B20" s="11" t="s">
        <v>169</v>
      </c>
      <c r="C20" s="88">
        <f>SUM(C19:C19)</f>
        <v>106000</v>
      </c>
      <c r="D20" s="88">
        <f>SUM(D19:D19)</f>
        <v>110000</v>
      </c>
      <c r="E20" s="88">
        <f>SUM(E19:E19)</f>
        <v>110000</v>
      </c>
      <c r="F20" s="88">
        <f>SUM(F19:F19)</f>
        <v>0</v>
      </c>
    </row>
    <row r="21" spans="1:6" s="29" customFormat="1" x14ac:dyDescent="0.2">
      <c r="A21" s="18"/>
      <c r="B21" s="18"/>
      <c r="C21" s="86"/>
      <c r="D21" s="86" t="s">
        <v>430</v>
      </c>
      <c r="E21" s="86" t="s">
        <v>430</v>
      </c>
      <c r="F21" s="86" t="s">
        <v>430</v>
      </c>
    </row>
    <row r="22" spans="1:6" s="29" customFormat="1" x14ac:dyDescent="0.2">
      <c r="A22" s="18"/>
      <c r="B22" s="18"/>
      <c r="C22" s="86"/>
      <c r="D22" s="86"/>
      <c r="E22" s="86"/>
      <c r="F22" s="86"/>
    </row>
    <row r="23" spans="1:6" s="29" customFormat="1" ht="13.5" thickBot="1" x14ac:dyDescent="0.25">
      <c r="A23" s="43" t="s">
        <v>166</v>
      </c>
      <c r="B23" s="23"/>
      <c r="C23" s="87"/>
      <c r="D23" s="87"/>
      <c r="E23" s="87"/>
      <c r="F23" s="87"/>
    </row>
    <row r="24" spans="1:6" s="29" customFormat="1" ht="14.25" thickTop="1" thickBot="1" x14ac:dyDescent="0.25">
      <c r="A24" s="48"/>
      <c r="B24" s="48" t="s">
        <v>170</v>
      </c>
      <c r="C24" s="99">
        <f>C16+C20</f>
        <v>878600</v>
      </c>
      <c r="D24" s="99">
        <f>D16+D20</f>
        <v>1114350</v>
      </c>
      <c r="E24" s="99">
        <f>E16+E20</f>
        <v>889850</v>
      </c>
      <c r="F24" s="99">
        <f>F16+F20</f>
        <v>0</v>
      </c>
    </row>
    <row r="25" spans="1:6" s="29" customFormat="1" ht="13.5" thickTop="1" x14ac:dyDescent="0.2">
      <c r="A25" s="21"/>
      <c r="B25" s="21"/>
      <c r="C25" s="90"/>
      <c r="D25" s="90"/>
      <c r="E25" s="90"/>
      <c r="F25" s="90"/>
    </row>
    <row r="26" spans="1:6" s="29" customFormat="1" x14ac:dyDescent="0.2">
      <c r="A26"/>
      <c r="B26"/>
      <c r="C26" s="17"/>
      <c r="D26" s="17"/>
      <c r="E26" s="17"/>
      <c r="F26" s="17"/>
    </row>
    <row r="27" spans="1:6" s="29" customFormat="1" x14ac:dyDescent="0.2">
      <c r="A27"/>
      <c r="B27"/>
      <c r="C27" s="17"/>
      <c r="D27" s="17"/>
      <c r="E27" s="17"/>
      <c r="F27" s="17"/>
    </row>
    <row r="28" spans="1:6" s="29" customFormat="1" x14ac:dyDescent="0.2">
      <c r="A28"/>
      <c r="B28"/>
      <c r="C28" s="17"/>
      <c r="D28" s="17"/>
      <c r="E28" s="17"/>
      <c r="F28" s="17"/>
    </row>
    <row r="29" spans="1:6" s="29" customFormat="1" x14ac:dyDescent="0.2">
      <c r="A29"/>
      <c r="B29"/>
      <c r="C29" s="17"/>
      <c r="D29" s="17" t="s">
        <v>430</v>
      </c>
      <c r="E29" s="17" t="s">
        <v>430</v>
      </c>
      <c r="F29" s="17" t="s">
        <v>430</v>
      </c>
    </row>
    <row r="30" spans="1:6" s="29" customFormat="1" x14ac:dyDescent="0.2">
      <c r="A30"/>
      <c r="B30"/>
      <c r="C30" s="17"/>
      <c r="D30" s="17" t="s">
        <v>430</v>
      </c>
      <c r="E30" s="17" t="s">
        <v>430</v>
      </c>
      <c r="F30" s="17" t="s">
        <v>430</v>
      </c>
    </row>
    <row r="31" spans="1:6" s="29" customFormat="1" x14ac:dyDescent="0.2">
      <c r="A31"/>
      <c r="B31"/>
      <c r="C31" s="17"/>
      <c r="D31" s="17"/>
      <c r="E31" s="17"/>
      <c r="F31" s="17"/>
    </row>
    <row r="32" spans="1:6" s="29" customFormat="1" x14ac:dyDescent="0.2">
      <c r="A32"/>
      <c r="B32"/>
      <c r="C32" s="17"/>
      <c r="D32" s="17"/>
      <c r="E32" s="17"/>
      <c r="F32" s="17"/>
    </row>
    <row r="33" spans="1:6" s="29" customFormat="1" x14ac:dyDescent="0.2">
      <c r="A33"/>
      <c r="B33"/>
      <c r="C33" s="17"/>
      <c r="D33" s="17"/>
      <c r="E33" s="17"/>
      <c r="F33" s="17"/>
    </row>
    <row r="34" spans="1:6" s="29" customFormat="1" x14ac:dyDescent="0.2">
      <c r="A34"/>
      <c r="B34"/>
      <c r="C34" s="17"/>
      <c r="D34" s="17"/>
      <c r="E34" s="17"/>
      <c r="F34" s="17"/>
    </row>
    <row r="35" spans="1:6" s="29" customFormat="1" x14ac:dyDescent="0.2">
      <c r="A35"/>
      <c r="B35"/>
      <c r="C35" s="17"/>
      <c r="D35" s="17"/>
      <c r="E35" s="17"/>
      <c r="F35" s="17"/>
    </row>
    <row r="36" spans="1:6" s="29" customFormat="1" x14ac:dyDescent="0.2">
      <c r="A36"/>
      <c r="B36"/>
      <c r="C36" s="17"/>
      <c r="D36" s="17"/>
      <c r="E36" s="17"/>
      <c r="F36" s="17"/>
    </row>
    <row r="37" spans="1:6" s="29" customFormat="1" x14ac:dyDescent="0.2">
      <c r="A37"/>
      <c r="B37"/>
      <c r="C37" s="17"/>
      <c r="D37" s="17"/>
      <c r="E37" s="17"/>
      <c r="F37" s="17"/>
    </row>
    <row r="38" spans="1:6" s="29" customFormat="1" x14ac:dyDescent="0.2">
      <c r="A38"/>
      <c r="B38"/>
      <c r="C38" s="17"/>
      <c r="D38" s="17"/>
      <c r="E38" s="17"/>
      <c r="F38" s="17"/>
    </row>
    <row r="39" spans="1:6" s="29" customFormat="1" x14ac:dyDescent="0.2">
      <c r="A39"/>
      <c r="B39"/>
      <c r="C39" s="17"/>
      <c r="D39" s="17"/>
      <c r="E39" s="17"/>
      <c r="F39" s="17"/>
    </row>
    <row r="40" spans="1:6" s="29" customFormat="1" x14ac:dyDescent="0.2">
      <c r="A40"/>
      <c r="B40"/>
      <c r="C40" s="17"/>
      <c r="D40" s="17"/>
      <c r="E40" s="17"/>
      <c r="F40" s="17"/>
    </row>
    <row r="41" spans="1:6" s="29" customFormat="1" x14ac:dyDescent="0.2">
      <c r="A41"/>
      <c r="B41"/>
      <c r="C41" s="17"/>
      <c r="D41" s="17"/>
      <c r="E41" s="17"/>
      <c r="F41" s="17"/>
    </row>
    <row r="42" spans="1:6" s="29" customFormat="1" x14ac:dyDescent="0.2">
      <c r="A42"/>
      <c r="B42"/>
      <c r="C42" s="17"/>
      <c r="D42" s="17"/>
      <c r="E42" s="17"/>
      <c r="F42" s="17"/>
    </row>
    <row r="43" spans="1:6" s="29" customFormat="1" x14ac:dyDescent="0.2">
      <c r="A43"/>
      <c r="B43"/>
      <c r="C43" s="17"/>
      <c r="D43" s="17"/>
      <c r="E43" s="17"/>
      <c r="F43" s="17"/>
    </row>
    <row r="44" spans="1:6" s="29" customFormat="1" x14ac:dyDescent="0.2">
      <c r="A44"/>
      <c r="B44"/>
      <c r="C44" s="17"/>
      <c r="D44" s="17"/>
      <c r="E44" s="17"/>
      <c r="F44" s="17"/>
    </row>
    <row r="45" spans="1:6" s="29" customFormat="1" x14ac:dyDescent="0.2">
      <c r="A45"/>
      <c r="B45"/>
      <c r="C45" s="17"/>
      <c r="D45" s="17"/>
      <c r="E45" s="17"/>
      <c r="F45" s="17"/>
    </row>
    <row r="46" spans="1:6" s="29" customFormat="1" x14ac:dyDescent="0.2">
      <c r="A46"/>
      <c r="B46"/>
      <c r="C46" s="17"/>
      <c r="D46" s="17"/>
      <c r="E46" s="17"/>
      <c r="F46" s="17"/>
    </row>
    <row r="47" spans="1:6" s="29" customFormat="1" x14ac:dyDescent="0.2">
      <c r="A47"/>
      <c r="B47"/>
      <c r="C47" s="17"/>
      <c r="D47" s="17"/>
      <c r="E47" s="17"/>
      <c r="F47" s="17"/>
    </row>
  </sheetData>
  <phoneticPr fontId="7" type="noConversion"/>
  <printOptions horizontalCentered="1" gridLines="1"/>
  <pageMargins left="0" right="0" top="0.75" bottom="0.5" header="0.25" footer="0.25"/>
  <pageSetup scale="99" orientation="portrait" r:id="rId1"/>
  <headerFooter alignWithMargins="0">
    <oddHeader>&amp;C&amp;"Arial,Bold"&amp;16TOWN OF PENDLETON BUDGET FOR 2016</oddHeader>
    <oddFooter>&amp;CPage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PAGE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'PAGE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Terry Pienta</cp:lastModifiedBy>
  <cp:lastPrinted>2015-11-02T20:03:09Z</cp:lastPrinted>
  <dcterms:created xsi:type="dcterms:W3CDTF">2002-07-16T16:25:16Z</dcterms:created>
  <dcterms:modified xsi:type="dcterms:W3CDTF">2015-11-02T20:12:58Z</dcterms:modified>
</cp:coreProperties>
</file>